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10" activeTab="0"/>
  </bookViews>
  <sheets>
    <sheet name="Školy MsZ" sheetId="1" r:id="rId1"/>
  </sheets>
  <definedNames/>
  <calcPr fullCalcOnLoad="1"/>
</workbook>
</file>

<file path=xl/sharedStrings.xml><?xml version="1.0" encoding="utf-8"?>
<sst xmlns="http://schemas.openxmlformats.org/spreadsheetml/2006/main" count="184" uniqueCount="114">
  <si>
    <t>Mestský úrad Spišská Nová Ves, ŠÚ o dd.škol.,mládeže a športu</t>
  </si>
  <si>
    <t xml:space="preserve">Program </t>
  </si>
  <si>
    <t>č. 10</t>
  </si>
  <si>
    <t>Školstvo</t>
  </si>
  <si>
    <t xml:space="preserve">Podprogram </t>
  </si>
  <si>
    <t>č. 10.2.</t>
  </si>
  <si>
    <t>Základné školy</t>
  </si>
  <si>
    <t>Prvok</t>
  </si>
  <si>
    <t>č. 10.2.1</t>
  </si>
  <si>
    <t>Efektívna prevádzka</t>
  </si>
  <si>
    <t>630 Tovary a služby</t>
  </si>
  <si>
    <t>Sponzorské</t>
  </si>
  <si>
    <t>KV z vlastných príjmov</t>
  </si>
  <si>
    <t>KV od zriaďovateľa</t>
  </si>
  <si>
    <t>KV z prebytku</t>
  </si>
  <si>
    <t>č. 10.2.2</t>
  </si>
  <si>
    <t>610 Mzdy</t>
  </si>
  <si>
    <t>620 Odvody</t>
  </si>
  <si>
    <t>č. 10.2.3</t>
  </si>
  <si>
    <t>Školská jedáleň pri ZŠ</t>
  </si>
  <si>
    <t>BV od zriaďovateľa (610)</t>
  </si>
  <si>
    <t>BV od zriaďovateľa (620)</t>
  </si>
  <si>
    <t>BV od zriaďovateľa (630)</t>
  </si>
  <si>
    <t>BV z vlastných príjmov</t>
  </si>
  <si>
    <t>č. 10.2.4</t>
  </si>
  <si>
    <t>Špecifiká</t>
  </si>
  <si>
    <t>dopravné</t>
  </si>
  <si>
    <t>asistent učiteľa</t>
  </si>
  <si>
    <t>vzdeláv.poukazy</t>
  </si>
  <si>
    <t xml:space="preserve">odchodné </t>
  </si>
  <si>
    <t>Podprogram</t>
  </si>
  <si>
    <t>č. 10.3</t>
  </si>
  <si>
    <t>Voľný čas</t>
  </si>
  <si>
    <t>č. 10.3.3</t>
  </si>
  <si>
    <t>Školský klub  detí</t>
  </si>
  <si>
    <t>PhDr. Ľubica Šefčíková</t>
  </si>
  <si>
    <t>vedúca ŠÚ a OŠMaŠ</t>
  </si>
  <si>
    <t xml:space="preserve">Programový rozpočet  </t>
  </si>
  <si>
    <t>r. 2010</t>
  </si>
  <si>
    <t>r. 2011</t>
  </si>
  <si>
    <t>r. 2012</t>
  </si>
  <si>
    <t>Schválený upravený rozpočet  2009</t>
  </si>
  <si>
    <t>Výchovno-vzdeláv.proces</t>
  </si>
  <si>
    <t>dopravné z r. 2008</t>
  </si>
  <si>
    <t>odchodné z r. 2008</t>
  </si>
  <si>
    <t>č.10.1.</t>
  </si>
  <si>
    <t>Materské školy</t>
  </si>
  <si>
    <t>Účelové-výchova a vzdel.MŠ</t>
  </si>
  <si>
    <t>BV od zriaďovateľa</t>
  </si>
  <si>
    <t>BV sponzorské</t>
  </si>
  <si>
    <t>KV od zriaďovatrľa</t>
  </si>
  <si>
    <t>VÝDAVKY</t>
  </si>
  <si>
    <t>Účelové MŠ</t>
  </si>
  <si>
    <t>OK</t>
  </si>
  <si>
    <t>č. 10.1.2</t>
  </si>
  <si>
    <t>č. 10.1.1</t>
  </si>
  <si>
    <t>Východno-vzdel.proces</t>
  </si>
  <si>
    <t>č. 10.1.3</t>
  </si>
  <si>
    <t>Školská jedáleň pri MŠ</t>
  </si>
  <si>
    <t>č. 10.1.4</t>
  </si>
  <si>
    <t>Správa školských zariadení</t>
  </si>
  <si>
    <t>Základná umelecká škola</t>
  </si>
  <si>
    <t>Centrum voľného času</t>
  </si>
  <si>
    <t>PK</t>
  </si>
  <si>
    <t>Nenormatívne</t>
  </si>
  <si>
    <t xml:space="preserve">Štátny rozpočet </t>
  </si>
  <si>
    <t>Nenormatívne z r.2008</t>
  </si>
  <si>
    <t>Materské školy spolu</t>
  </si>
  <si>
    <t>Návrh rozpočtu v €</t>
  </si>
  <si>
    <t>č. 10.1.5</t>
  </si>
  <si>
    <t>Detské jasle</t>
  </si>
  <si>
    <t>610 Mzdy zriaď.</t>
  </si>
  <si>
    <t>620 Odvody zriaďov.</t>
  </si>
  <si>
    <t>Základné školy spolu</t>
  </si>
  <si>
    <t>BV  vlastné príjmy MŠ</t>
  </si>
  <si>
    <t>BV - vlastné príjmy ZŠ</t>
  </si>
  <si>
    <t>BV - vlastné prijmy ŠJ-ZŠ</t>
  </si>
  <si>
    <t>BV - vlastné príjmy ŠKD-ZŠ</t>
  </si>
  <si>
    <t>BV - vlastné príjmy ZUŠ</t>
  </si>
  <si>
    <t>KV - vlastné príjmy ŠJ-ZŠ</t>
  </si>
  <si>
    <t>KV - vlastné príjmy ZUŠ</t>
  </si>
  <si>
    <t xml:space="preserve">KV Zriaďovateľ </t>
  </si>
  <si>
    <t>BV - vlastné príjmy</t>
  </si>
  <si>
    <t>KV - vlastné príjmy</t>
  </si>
  <si>
    <t xml:space="preserve">KV - z prebytku </t>
  </si>
  <si>
    <t>KV - z  prebytku</t>
  </si>
  <si>
    <t>ZDROJE</t>
  </si>
  <si>
    <t>ZDROJE CELKOM</t>
  </si>
  <si>
    <t>Návrh rozpočtu na roky 2010, 2011, 2012</t>
  </si>
  <si>
    <t>BV Zriaďovateľ  (MŠ)</t>
  </si>
  <si>
    <t>BV Zriaďovateľ  (ŠK,ZUŠ,CVČ,ŠJ)</t>
  </si>
  <si>
    <t>č.10.3.2</t>
  </si>
  <si>
    <t>č.10.3.1</t>
  </si>
  <si>
    <t>č. 10.3.4</t>
  </si>
  <si>
    <t>Škol. stred.záujm.činnosti</t>
  </si>
  <si>
    <t>BV - vlastné príjmy CVČ,ŠSZČ</t>
  </si>
  <si>
    <t>č. 10.5</t>
  </si>
  <si>
    <t>Neštátne škol.zariadenia</t>
  </si>
  <si>
    <t>ŠJ pri ZŠ sv.C.a M.</t>
  </si>
  <si>
    <t>ŠKD pri ZŠ sv.C.a M.</t>
  </si>
  <si>
    <t>č. 10.4.</t>
  </si>
  <si>
    <t>10.4.1</t>
  </si>
  <si>
    <t xml:space="preserve">10.4.2 </t>
  </si>
  <si>
    <t>10.4.3</t>
  </si>
  <si>
    <t>ŠSZČ pri ŠZŠ sv.Maxin.Kolbeho</t>
  </si>
  <si>
    <t>10.4.4</t>
  </si>
  <si>
    <t>ŠJ pri ŠZŠ sv.Maxim.Kolbeho</t>
  </si>
  <si>
    <t>Skúkromné školské zariadenia</t>
  </si>
  <si>
    <t>Súkromné ŠKD</t>
  </si>
  <si>
    <t>Súkromné CVČ</t>
  </si>
  <si>
    <t>Súkromné ŠSZČ</t>
  </si>
  <si>
    <t>Neštátne školské zariadenia</t>
  </si>
  <si>
    <t>Súkromné škol.zariadenia</t>
  </si>
  <si>
    <t>Spišská Nová Ves,  7.12.009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</si>
</sst>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3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15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7" borderId="1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15" borderId="1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24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1" fillId="15" borderId="28" xfId="0" applyFont="1" applyFill="1" applyBorder="1" applyAlignment="1">
      <alignment/>
    </xf>
    <xf numFmtId="0" fontId="1" fillId="15" borderId="29" xfId="0" applyFont="1" applyFill="1" applyBorder="1" applyAlignment="1">
      <alignment/>
    </xf>
    <xf numFmtId="3" fontId="1" fillId="15" borderId="29" xfId="0" applyNumberFormat="1" applyFont="1" applyFill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" fillId="24" borderId="30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1" fillId="15" borderId="11" xfId="0" applyFont="1" applyFill="1" applyBorder="1" applyAlignment="1">
      <alignment/>
    </xf>
    <xf numFmtId="0" fontId="1" fillId="11" borderId="31" xfId="0" applyFont="1" applyFill="1" applyBorder="1" applyAlignment="1">
      <alignment/>
    </xf>
    <xf numFmtId="0" fontId="11" fillId="11" borderId="11" xfId="0" applyFont="1" applyFill="1" applyBorder="1" applyAlignment="1">
      <alignment/>
    </xf>
    <xf numFmtId="3" fontId="1" fillId="11" borderId="31" xfId="0" applyNumberFormat="1" applyFont="1" applyFill="1" applyBorder="1" applyAlignment="1">
      <alignment/>
    </xf>
    <xf numFmtId="0" fontId="5" fillId="24" borderId="31" xfId="0" applyFont="1" applyFill="1" applyBorder="1" applyAlignment="1">
      <alignment/>
    </xf>
    <xf numFmtId="3" fontId="5" fillId="24" borderId="31" xfId="0" applyNumberFormat="1" applyFont="1" applyFill="1" applyBorder="1" applyAlignment="1">
      <alignment/>
    </xf>
    <xf numFmtId="3" fontId="5" fillId="24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3" fontId="5" fillId="24" borderId="31" xfId="0" applyNumberFormat="1" applyFont="1" applyFill="1" applyBorder="1" applyAlignment="1">
      <alignment horizontal="right"/>
    </xf>
    <xf numFmtId="0" fontId="5" fillId="24" borderId="30" xfId="0" applyFont="1" applyFill="1" applyBorder="1" applyAlignment="1">
      <alignment/>
    </xf>
    <xf numFmtId="0" fontId="11" fillId="15" borderId="28" xfId="0" applyFont="1" applyFill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0" fillId="0" borderId="27" xfId="0" applyNumberFormat="1" applyBorder="1" applyAlignment="1">
      <alignment/>
    </xf>
    <xf numFmtId="0" fontId="1" fillId="11" borderId="19" xfId="0" applyFont="1" applyFill="1" applyBorder="1" applyAlignment="1">
      <alignment/>
    </xf>
    <xf numFmtId="3" fontId="1" fillId="11" borderId="19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24" borderId="31" xfId="0" applyNumberFormat="1" applyFont="1" applyFill="1" applyBorder="1" applyAlignment="1">
      <alignment horizontal="right"/>
    </xf>
    <xf numFmtId="3" fontId="6" fillId="24" borderId="31" xfId="0" applyNumberFormat="1" applyFont="1" applyFill="1" applyBorder="1" applyAlignment="1">
      <alignment/>
    </xf>
    <xf numFmtId="3" fontId="6" fillId="24" borderId="32" xfId="0" applyNumberFormat="1" applyFont="1" applyFill="1" applyBorder="1" applyAlignment="1">
      <alignment/>
    </xf>
    <xf numFmtId="0" fontId="6" fillId="24" borderId="31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6" fillId="24" borderId="32" xfId="0" applyNumberFormat="1" applyFont="1" applyFill="1" applyBorder="1" applyAlignment="1">
      <alignment/>
    </xf>
    <xf numFmtId="0" fontId="6" fillId="24" borderId="31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7" borderId="10" xfId="0" applyNumberFormat="1" applyFont="1" applyFill="1" applyBorder="1" applyAlignment="1">
      <alignment/>
    </xf>
    <xf numFmtId="3" fontId="1" fillId="7" borderId="37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3" fontId="1" fillId="11" borderId="10" xfId="0" applyNumberFormat="1" applyFont="1" applyFill="1" applyBorder="1" applyAlignment="1">
      <alignment horizontal="right"/>
    </xf>
    <xf numFmtId="3" fontId="1" fillId="11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0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49" fontId="1" fillId="11" borderId="31" xfId="0" applyNumberFormat="1" applyFont="1" applyFill="1" applyBorder="1" applyAlignment="1">
      <alignment/>
    </xf>
    <xf numFmtId="0" fontId="1" fillId="7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1" fillId="23" borderId="11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6" fillId="23" borderId="10" xfId="0" applyFont="1" applyFill="1" applyBorder="1" applyAlignment="1">
      <alignment/>
    </xf>
    <xf numFmtId="3" fontId="6" fillId="23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11" fillId="23" borderId="10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1" fillId="11" borderId="3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4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3" fontId="1" fillId="15" borderId="36" xfId="0" applyNumberFormat="1" applyFont="1" applyFill="1" applyBorder="1" applyAlignment="1">
      <alignment/>
    </xf>
    <xf numFmtId="3" fontId="1" fillId="7" borderId="37" xfId="0" applyNumberFormat="1" applyFont="1" applyFill="1" applyBorder="1" applyAlignment="1">
      <alignment/>
    </xf>
    <xf numFmtId="3" fontId="1" fillId="11" borderId="37" xfId="0" applyNumberFormat="1" applyFont="1" applyFill="1" applyBorder="1" applyAlignment="1">
      <alignment/>
    </xf>
    <xf numFmtId="3" fontId="1" fillId="11" borderId="37" xfId="0" applyNumberFormat="1" applyFont="1" applyFill="1" applyBorder="1" applyAlignment="1">
      <alignment horizontal="right"/>
    </xf>
    <xf numFmtId="3" fontId="1" fillId="15" borderId="3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9.8515625" style="0" customWidth="1"/>
    <col min="3" max="3" width="24.28125" style="0" customWidth="1"/>
    <col min="4" max="4" width="4.28125" style="0" customWidth="1"/>
    <col min="5" max="8" width="9.7109375" style="0" customWidth="1"/>
    <col min="9" max="9" width="13.140625" style="0" customWidth="1"/>
    <col min="10" max="10" width="12.28125" style="0" customWidth="1"/>
  </cols>
  <sheetData>
    <row r="1" spans="1:8" ht="17.25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ht="12.75" customHeight="1">
      <c r="A2" s="34"/>
      <c r="B2" s="34"/>
      <c r="C2" s="34"/>
      <c r="D2" s="34"/>
      <c r="E2" s="34"/>
      <c r="F2" s="34"/>
      <c r="G2" s="34"/>
      <c r="H2" s="34"/>
    </row>
    <row r="3" spans="1:8" ht="20.25" customHeight="1">
      <c r="A3" s="158" t="s">
        <v>88</v>
      </c>
      <c r="B3" s="158"/>
      <c r="C3" s="158"/>
      <c r="D3" s="158"/>
      <c r="E3" s="158"/>
      <c r="F3" s="158"/>
      <c r="G3" s="158"/>
      <c r="H3" s="158"/>
    </row>
    <row r="4" spans="1:8" ht="14.25" customHeight="1">
      <c r="A4" s="69"/>
      <c r="B4" s="69"/>
      <c r="C4" s="69"/>
      <c r="D4" s="69"/>
      <c r="E4" s="69"/>
      <c r="F4" s="69"/>
      <c r="G4" s="69"/>
      <c r="H4" s="69"/>
    </row>
    <row r="5" spans="1:8" ht="18" thickBot="1">
      <c r="A5" s="34"/>
      <c r="B5" s="34"/>
      <c r="C5" s="34"/>
      <c r="D5" s="34"/>
      <c r="E5" s="69">
        <v>2009</v>
      </c>
      <c r="F5" s="69">
        <v>2010</v>
      </c>
      <c r="G5" s="69">
        <v>2011</v>
      </c>
      <c r="H5" s="69">
        <v>2012</v>
      </c>
    </row>
    <row r="6" spans="1:8" ht="15" customHeight="1">
      <c r="A6" s="57" t="s">
        <v>86</v>
      </c>
      <c r="B6" s="66" t="s">
        <v>53</v>
      </c>
      <c r="C6" s="67" t="s">
        <v>52</v>
      </c>
      <c r="D6" s="88">
        <v>111</v>
      </c>
      <c r="E6" s="94">
        <f>E54</f>
        <v>56737</v>
      </c>
      <c r="F6" s="94">
        <f>F54</f>
        <v>57918</v>
      </c>
      <c r="G6" s="94">
        <f>G54</f>
        <v>60814</v>
      </c>
      <c r="H6" s="95">
        <f>H54</f>
        <v>63855</v>
      </c>
    </row>
    <row r="7" spans="1:8" ht="15" customHeight="1">
      <c r="A7" s="14"/>
      <c r="B7" s="68" t="s">
        <v>53</v>
      </c>
      <c r="C7" s="65" t="s">
        <v>89</v>
      </c>
      <c r="D7" s="89">
        <v>41</v>
      </c>
      <c r="E7" s="96">
        <f>E55+E60+E64+E65+E66+E71+E72+E73+E76+E77+E78</f>
        <v>2457123</v>
      </c>
      <c r="F7" s="96">
        <f>F55+F60+F64+F65+F66+F71+F72+F73+F76+F77+F78</f>
        <v>2545182</v>
      </c>
      <c r="G7" s="96">
        <f>G55+G60+G64+G65+G66+G71+G72+G73+G76+G77+G78</f>
        <v>2775313</v>
      </c>
      <c r="H7" s="97">
        <f>H55+H60+H64+H65+H66+H71+H72+H73+H76+H77+H78</f>
        <v>2923265</v>
      </c>
    </row>
    <row r="8" spans="1:8" ht="15" customHeight="1">
      <c r="A8" s="14"/>
      <c r="B8" s="68" t="s">
        <v>53</v>
      </c>
      <c r="C8" s="65" t="s">
        <v>81</v>
      </c>
      <c r="D8" s="89">
        <v>41</v>
      </c>
      <c r="E8" s="96">
        <f>E58+E68</f>
        <v>28982</v>
      </c>
      <c r="F8" s="96">
        <f>F58+F68</f>
        <v>0</v>
      </c>
      <c r="G8" s="96">
        <f>G58+G68</f>
        <v>42900</v>
      </c>
      <c r="H8" s="97">
        <f>H58+H68</f>
        <v>42900</v>
      </c>
    </row>
    <row r="9" spans="1:8" ht="15" customHeight="1">
      <c r="A9" s="14"/>
      <c r="B9" s="68" t="s">
        <v>53</v>
      </c>
      <c r="C9" s="65" t="s">
        <v>74</v>
      </c>
      <c r="D9" s="89">
        <v>41</v>
      </c>
      <c r="E9" s="96">
        <f>E56+E67+E69+E74+E79</f>
        <v>102400</v>
      </c>
      <c r="F9" s="96">
        <f>F56+F67+F69+F74+F79</f>
        <v>102500</v>
      </c>
      <c r="G9" s="96">
        <f>G56+G67+G69+G74+G79</f>
        <v>107535</v>
      </c>
      <c r="H9" s="97">
        <f>H56+H67+H69+H74+H79</f>
        <v>112912</v>
      </c>
    </row>
    <row r="10" spans="1:8" ht="15" customHeight="1" thickBot="1">
      <c r="A10" s="14"/>
      <c r="B10" s="70" t="s">
        <v>53</v>
      </c>
      <c r="C10" s="71" t="s">
        <v>85</v>
      </c>
      <c r="D10" s="90">
        <v>46</v>
      </c>
      <c r="E10" s="98">
        <f>E59</f>
        <v>1721</v>
      </c>
      <c r="F10" s="98">
        <f>F59</f>
        <v>0</v>
      </c>
      <c r="G10" s="98">
        <f>G59</f>
        <v>0</v>
      </c>
      <c r="H10" s="99">
        <f>H59</f>
        <v>0</v>
      </c>
    </row>
    <row r="11" spans="1:8" ht="17.25" customHeight="1" thickBot="1">
      <c r="A11" s="14"/>
      <c r="B11" s="171" t="s">
        <v>67</v>
      </c>
      <c r="C11" s="172"/>
      <c r="D11" s="91"/>
      <c r="E11" s="74">
        <f>SUM(E6:E10)</f>
        <v>2646963</v>
      </c>
      <c r="F11" s="74">
        <f>SUM(F6:F10)</f>
        <v>2705600</v>
      </c>
      <c r="G11" s="74">
        <f>SUM(G6:G10)</f>
        <v>2986562</v>
      </c>
      <c r="H11" s="75">
        <f>SUM(H6:H10)</f>
        <v>3142932</v>
      </c>
    </row>
    <row r="12" spans="1:8" ht="15" customHeight="1">
      <c r="A12" s="14"/>
      <c r="B12" s="66" t="s">
        <v>63</v>
      </c>
      <c r="C12" s="67" t="s">
        <v>65</v>
      </c>
      <c r="D12" s="88">
        <v>111</v>
      </c>
      <c r="E12" s="94">
        <f>E82+E88</f>
        <v>4675886</v>
      </c>
      <c r="F12" s="94">
        <f>F82+F88</f>
        <v>4952514</v>
      </c>
      <c r="G12" s="94">
        <f>G82+G88</f>
        <v>5199686</v>
      </c>
      <c r="H12" s="95">
        <f>H82+H88</f>
        <v>5499710</v>
      </c>
    </row>
    <row r="13" spans="1:8" ht="15" customHeight="1">
      <c r="A13" s="14"/>
      <c r="B13" s="68" t="s">
        <v>63</v>
      </c>
      <c r="C13" s="65" t="s">
        <v>64</v>
      </c>
      <c r="D13" s="89">
        <v>111</v>
      </c>
      <c r="E13" s="96">
        <f>E99+E101+E102+E103</f>
        <v>216951</v>
      </c>
      <c r="F13" s="96">
        <f>F99+F101+F102+F103</f>
        <v>213041</v>
      </c>
      <c r="G13" s="96">
        <f>G99+G101+G102+G103</f>
        <v>223279</v>
      </c>
      <c r="H13" s="97">
        <f>H99+H101+H102+H103</f>
        <v>238600</v>
      </c>
    </row>
    <row r="14" spans="1:8" ht="15" customHeight="1">
      <c r="A14" s="14"/>
      <c r="B14" s="68" t="s">
        <v>63</v>
      </c>
      <c r="C14" s="65" t="s">
        <v>66</v>
      </c>
      <c r="D14" s="89">
        <v>111</v>
      </c>
      <c r="E14" s="96">
        <f>E100+E104</f>
        <v>5548</v>
      </c>
      <c r="F14" s="96">
        <f>F100+F104</f>
        <v>0</v>
      </c>
      <c r="G14" s="96">
        <f>G100+G104</f>
        <v>0</v>
      </c>
      <c r="H14" s="97">
        <f>H100+H104</f>
        <v>0</v>
      </c>
    </row>
    <row r="15" spans="1:8" ht="15" customHeight="1" thickBot="1">
      <c r="A15" s="14"/>
      <c r="B15" s="70" t="s">
        <v>63</v>
      </c>
      <c r="C15" s="71" t="s">
        <v>75</v>
      </c>
      <c r="D15" s="90">
        <v>41</v>
      </c>
      <c r="E15" s="98">
        <f>E83+E85</f>
        <v>51119</v>
      </c>
      <c r="F15" s="98">
        <f>F83+F85</f>
        <v>120290</v>
      </c>
      <c r="G15" s="98">
        <f>G83+G85</f>
        <v>50550</v>
      </c>
      <c r="H15" s="99">
        <f>H83+H85</f>
        <v>52970</v>
      </c>
    </row>
    <row r="16" spans="1:8" ht="17.25" customHeight="1" thickBot="1">
      <c r="A16" s="14"/>
      <c r="B16" s="171" t="s">
        <v>73</v>
      </c>
      <c r="C16" s="172"/>
      <c r="D16" s="92"/>
      <c r="E16" s="74">
        <f>SUM(E12:E15)</f>
        <v>4949504</v>
      </c>
      <c r="F16" s="74">
        <f>SUM(F12:F15)</f>
        <v>5285845</v>
      </c>
      <c r="G16" s="74">
        <f>SUM(G12:G15)</f>
        <v>5473515</v>
      </c>
      <c r="H16" s="75">
        <f>SUM(H12:H15)</f>
        <v>5791280</v>
      </c>
    </row>
    <row r="17" spans="1:8" ht="15" customHeight="1">
      <c r="A17" s="14"/>
      <c r="B17" s="72" t="s">
        <v>53</v>
      </c>
      <c r="C17" s="73" t="s">
        <v>76</v>
      </c>
      <c r="D17" s="93">
        <v>41</v>
      </c>
      <c r="E17" s="100">
        <f>E95</f>
        <v>59782</v>
      </c>
      <c r="F17" s="100">
        <f>F95</f>
        <v>71705</v>
      </c>
      <c r="G17" s="100">
        <f>G95</f>
        <v>71082</v>
      </c>
      <c r="H17" s="101">
        <f>H95</f>
        <v>74483</v>
      </c>
    </row>
    <row r="18" spans="1:8" ht="15" customHeight="1">
      <c r="A18" s="14"/>
      <c r="B18" s="68" t="s">
        <v>53</v>
      </c>
      <c r="C18" s="65" t="s">
        <v>77</v>
      </c>
      <c r="D18" s="89">
        <v>41</v>
      </c>
      <c r="E18" s="96">
        <f>E124</f>
        <v>33691</v>
      </c>
      <c r="F18" s="96">
        <f>F124</f>
        <v>36644</v>
      </c>
      <c r="G18" s="96">
        <f>G124</f>
        <v>37992</v>
      </c>
      <c r="H18" s="97">
        <f>H124</f>
        <v>39330</v>
      </c>
    </row>
    <row r="19" spans="1:8" ht="15" customHeight="1">
      <c r="A19" s="14"/>
      <c r="B19" s="68" t="s">
        <v>53</v>
      </c>
      <c r="C19" s="65" t="s">
        <v>95</v>
      </c>
      <c r="D19" s="89">
        <v>41</v>
      </c>
      <c r="E19" s="96">
        <f>E119</f>
        <v>40165</v>
      </c>
      <c r="F19" s="96">
        <f>F119+F129</f>
        <v>61440</v>
      </c>
      <c r="G19" s="96">
        <f>G119+G129</f>
        <v>61300</v>
      </c>
      <c r="H19" s="97">
        <f>H119+H129</f>
        <v>61400</v>
      </c>
    </row>
    <row r="20" spans="1:8" ht="15" customHeight="1">
      <c r="A20" s="14"/>
      <c r="B20" s="70" t="s">
        <v>53</v>
      </c>
      <c r="C20" s="71" t="s">
        <v>78</v>
      </c>
      <c r="D20" s="90">
        <v>41</v>
      </c>
      <c r="E20" s="98">
        <f>E112</f>
        <v>73027</v>
      </c>
      <c r="F20" s="98">
        <f>F112+F114</f>
        <v>75900</v>
      </c>
      <c r="G20" s="98">
        <f>G112+G114</f>
        <v>77200</v>
      </c>
      <c r="H20" s="99">
        <f>H112+H114</f>
        <v>78000</v>
      </c>
    </row>
    <row r="21" spans="1:8" ht="15" customHeight="1">
      <c r="A21" s="14"/>
      <c r="B21" s="151" t="s">
        <v>111</v>
      </c>
      <c r="C21" s="151"/>
      <c r="D21" s="147"/>
      <c r="E21" s="148"/>
      <c r="F21" s="148">
        <f>F130</f>
        <v>73082</v>
      </c>
      <c r="G21" s="148">
        <f>G130</f>
        <v>73082</v>
      </c>
      <c r="H21" s="148">
        <f>H130</f>
        <v>73082</v>
      </c>
    </row>
    <row r="22" spans="1:8" ht="15" customHeight="1">
      <c r="A22" s="14"/>
      <c r="B22" s="151" t="s">
        <v>112</v>
      </c>
      <c r="C22" s="151"/>
      <c r="D22" s="147"/>
      <c r="E22" s="148"/>
      <c r="F22" s="148">
        <f>F135</f>
        <v>1824000</v>
      </c>
      <c r="G22" s="148">
        <f>G135</f>
        <v>1824000</v>
      </c>
      <c r="H22" s="148">
        <f>H135</f>
        <v>1824000</v>
      </c>
    </row>
    <row r="23" spans="1:8" ht="17.25" customHeight="1" thickBot="1">
      <c r="A23" s="14"/>
      <c r="B23" s="156" t="s">
        <v>82</v>
      </c>
      <c r="C23" s="157"/>
      <c r="D23" s="144"/>
      <c r="E23" s="145">
        <f>SUM(E17:E20)</f>
        <v>206665</v>
      </c>
      <c r="F23" s="145">
        <f>SUM(F17:F20)</f>
        <v>245689</v>
      </c>
      <c r="G23" s="145">
        <f>SUM(G17:G20)</f>
        <v>247574</v>
      </c>
      <c r="H23" s="146">
        <f>SUM(H17:H20)</f>
        <v>253213</v>
      </c>
    </row>
    <row r="24" spans="1:8" ht="15" customHeight="1">
      <c r="A24" s="14"/>
      <c r="B24" s="72" t="s">
        <v>53</v>
      </c>
      <c r="C24" s="73" t="s">
        <v>79</v>
      </c>
      <c r="D24" s="93">
        <v>41</v>
      </c>
      <c r="E24" s="100">
        <f>E97</f>
        <v>17925</v>
      </c>
      <c r="F24" s="100">
        <f>F97</f>
        <v>0</v>
      </c>
      <c r="G24" s="100">
        <f>G97</f>
        <v>3550</v>
      </c>
      <c r="H24" s="101">
        <f>H97</f>
        <v>3700</v>
      </c>
    </row>
    <row r="25" spans="1:8" ht="15" customHeight="1" thickBot="1">
      <c r="A25" s="14"/>
      <c r="B25" s="70" t="s">
        <v>53</v>
      </c>
      <c r="C25" s="71" t="s">
        <v>80</v>
      </c>
      <c r="D25" s="90">
        <v>41</v>
      </c>
      <c r="E25" s="98">
        <f>E114</f>
        <v>0</v>
      </c>
      <c r="F25" s="98">
        <f>F114</f>
        <v>0</v>
      </c>
      <c r="G25" s="98">
        <f>G114</f>
        <v>0</v>
      </c>
      <c r="H25" s="99">
        <f>H114</f>
        <v>0</v>
      </c>
    </row>
    <row r="26" spans="1:8" ht="17.25" customHeight="1" thickBot="1">
      <c r="A26" s="14"/>
      <c r="B26" s="76" t="s">
        <v>83</v>
      </c>
      <c r="C26" s="77"/>
      <c r="D26" s="92"/>
      <c r="E26" s="74">
        <f>SUM(E24:E25)</f>
        <v>17925</v>
      </c>
      <c r="F26" s="74">
        <f>SUM(F24:F25)</f>
        <v>0</v>
      </c>
      <c r="G26" s="74">
        <f>SUM(G24:G25)</f>
        <v>3550</v>
      </c>
      <c r="H26" s="75">
        <f>SUM(H24:H25)</f>
        <v>3700</v>
      </c>
    </row>
    <row r="27" spans="1:8" ht="15" customHeight="1">
      <c r="A27" s="14"/>
      <c r="B27" s="68" t="s">
        <v>53</v>
      </c>
      <c r="C27" s="65" t="s">
        <v>90</v>
      </c>
      <c r="D27" s="89">
        <v>41</v>
      </c>
      <c r="E27" s="96">
        <f>E92+E93+E94+E109+E110+E111+E116+E117+E118+E121+E122+E123</f>
        <v>1850113</v>
      </c>
      <c r="F27" s="96">
        <f>F92+F93+F94+F109+F110+F111+F116+F117+F118+F121+F122+F123+F126+F127+F128</f>
        <v>2523711</v>
      </c>
      <c r="G27" s="96">
        <f>G92+G93+G94+G109+G110+G111+G116+G117+G118+G121+G122+G123+G126+G127+G128</f>
        <v>2676662</v>
      </c>
      <c r="H27" s="97">
        <f>H92+H93+H94+H109+H110+H111+H116+H117+H118+H121+H122+H123+H126+H127+H128</f>
        <v>2816674</v>
      </c>
    </row>
    <row r="28" spans="1:8" ht="15" customHeight="1">
      <c r="A28" s="14"/>
      <c r="B28" s="68" t="s">
        <v>53</v>
      </c>
      <c r="C28" s="65" t="s">
        <v>81</v>
      </c>
      <c r="D28" s="89">
        <v>41</v>
      </c>
      <c r="E28" s="96">
        <f>E86+E113</f>
        <v>86619</v>
      </c>
      <c r="F28" s="96">
        <f>F86+F96+F113</f>
        <v>0</v>
      </c>
      <c r="G28" s="96">
        <f>G86+G96+G113</f>
        <v>11320</v>
      </c>
      <c r="H28" s="97">
        <f>H86+H96+H113</f>
        <v>8500</v>
      </c>
    </row>
    <row r="29" spans="1:8" ht="15" customHeight="1" thickBot="1">
      <c r="A29" s="14"/>
      <c r="B29" s="70" t="s">
        <v>53</v>
      </c>
      <c r="C29" s="71" t="s">
        <v>84</v>
      </c>
      <c r="D29" s="90">
        <v>46</v>
      </c>
      <c r="E29" s="98">
        <f>E87</f>
        <v>5324</v>
      </c>
      <c r="F29" s="98">
        <f>F87</f>
        <v>0</v>
      </c>
      <c r="G29" s="98">
        <f>G87</f>
        <v>0</v>
      </c>
      <c r="H29" s="99">
        <f>H87</f>
        <v>0</v>
      </c>
    </row>
    <row r="30" spans="1:8" ht="19.5" customHeight="1" thickBot="1">
      <c r="A30" s="14"/>
      <c r="B30" s="154" t="s">
        <v>87</v>
      </c>
      <c r="C30" s="155"/>
      <c r="D30" s="86"/>
      <c r="E30" s="87">
        <f>E11+E16+E23+E26+E27+E28+E29</f>
        <v>9763113</v>
      </c>
      <c r="F30" s="87">
        <f>F11+F16+F21+F22+F23+F26+F27+F28+F29</f>
        <v>12657927</v>
      </c>
      <c r="G30" s="87">
        <f>G11+G16+G21+G22+G23+G26+G27+G28+G29</f>
        <v>13296265</v>
      </c>
      <c r="H30" s="87">
        <f>H11+H16+H21+H22+H23+H26+H27+H28+H29</f>
        <v>13913381</v>
      </c>
    </row>
    <row r="31" spans="1:8" ht="19.5" customHeight="1">
      <c r="A31" s="14"/>
      <c r="B31" s="78"/>
      <c r="C31" s="78"/>
      <c r="D31" s="79"/>
      <c r="E31" s="80"/>
      <c r="F31" s="80"/>
      <c r="G31" s="80"/>
      <c r="H31" s="80"/>
    </row>
    <row r="32" spans="1:9" ht="19.5" customHeight="1">
      <c r="A32" s="14"/>
      <c r="B32" s="78"/>
      <c r="C32" s="78"/>
      <c r="D32" s="79"/>
      <c r="E32" s="80"/>
      <c r="F32" s="80"/>
      <c r="G32" s="80"/>
      <c r="H32" s="80"/>
      <c r="I32" s="4"/>
    </row>
    <row r="33" spans="1:9" ht="19.5" customHeight="1">
      <c r="A33" s="14"/>
      <c r="B33" s="78"/>
      <c r="C33" s="78"/>
      <c r="D33" s="79"/>
      <c r="E33" s="80"/>
      <c r="F33" s="80"/>
      <c r="G33" s="80"/>
      <c r="H33" s="80"/>
      <c r="I33" s="4"/>
    </row>
    <row r="34" spans="1:9" ht="19.5" customHeight="1">
      <c r="A34" s="14"/>
      <c r="B34" s="78"/>
      <c r="C34" s="78"/>
      <c r="D34" s="79"/>
      <c r="E34" s="80"/>
      <c r="F34" s="80"/>
      <c r="G34" s="80"/>
      <c r="H34" s="80"/>
      <c r="I34" s="4"/>
    </row>
    <row r="35" spans="1:9" ht="19.5" customHeight="1">
      <c r="A35" s="14"/>
      <c r="B35" s="78"/>
      <c r="C35" s="78"/>
      <c r="D35" s="79"/>
      <c r="E35" s="80"/>
      <c r="F35" s="80"/>
      <c r="G35" s="80"/>
      <c r="H35" s="80"/>
      <c r="I35" s="4"/>
    </row>
    <row r="36" spans="1:9" ht="19.5" customHeight="1">
      <c r="A36" s="14"/>
      <c r="B36" s="78"/>
      <c r="C36" s="78"/>
      <c r="D36" s="79"/>
      <c r="E36" s="80"/>
      <c r="F36" s="80"/>
      <c r="G36" s="80"/>
      <c r="H36" s="80"/>
      <c r="I36" s="4"/>
    </row>
    <row r="37" spans="1:9" ht="19.5" customHeight="1">
      <c r="A37" s="14"/>
      <c r="B37" s="78"/>
      <c r="C37" s="78"/>
      <c r="D37" s="79"/>
      <c r="E37" s="80"/>
      <c r="F37" s="80"/>
      <c r="G37" s="80"/>
      <c r="H37" s="80"/>
      <c r="I37" s="4"/>
    </row>
    <row r="38" spans="1:9" ht="19.5" customHeight="1">
      <c r="A38" s="14"/>
      <c r="B38" s="78"/>
      <c r="C38" s="78"/>
      <c r="D38" s="79"/>
      <c r="E38" s="80"/>
      <c r="F38" s="80"/>
      <c r="G38" s="80"/>
      <c r="H38" s="80"/>
      <c r="I38" s="4"/>
    </row>
    <row r="39" spans="1:9" ht="19.5" customHeight="1">
      <c r="A39" s="14"/>
      <c r="B39" s="78"/>
      <c r="C39" s="78"/>
      <c r="D39" s="79"/>
      <c r="E39" s="80"/>
      <c r="F39" s="80"/>
      <c r="G39" s="80"/>
      <c r="H39" s="80"/>
      <c r="I39" s="4"/>
    </row>
    <row r="40" spans="1:9" ht="19.5" customHeight="1">
      <c r="A40" s="14"/>
      <c r="B40" s="78"/>
      <c r="C40" s="78"/>
      <c r="D40" s="79"/>
      <c r="E40" s="80"/>
      <c r="F40" s="80"/>
      <c r="G40" s="80"/>
      <c r="H40" s="80"/>
      <c r="I40" s="4"/>
    </row>
    <row r="41" spans="1:9" ht="19.5" customHeight="1">
      <c r="A41" s="14"/>
      <c r="B41" s="78"/>
      <c r="C41" s="78"/>
      <c r="D41" s="79"/>
      <c r="E41" s="80"/>
      <c r="F41" s="80"/>
      <c r="G41" s="80"/>
      <c r="H41" s="80"/>
      <c r="I41" s="4"/>
    </row>
    <row r="42" spans="1:9" ht="19.5" customHeight="1">
      <c r="A42" s="14"/>
      <c r="B42" s="78"/>
      <c r="C42" s="78"/>
      <c r="D42" s="79"/>
      <c r="E42" s="80"/>
      <c r="F42" s="80"/>
      <c r="G42" s="80"/>
      <c r="H42" s="80"/>
      <c r="I42" s="4"/>
    </row>
    <row r="43" spans="1:9" ht="19.5" customHeight="1">
      <c r="A43" s="14"/>
      <c r="B43" s="78"/>
      <c r="C43" s="78"/>
      <c r="D43" s="79"/>
      <c r="E43" s="80"/>
      <c r="F43" s="80"/>
      <c r="G43" s="80"/>
      <c r="H43" s="80"/>
      <c r="I43" s="4"/>
    </row>
    <row r="44" spans="1:9" ht="19.5" customHeight="1">
      <c r="A44" s="14"/>
      <c r="B44" s="78"/>
      <c r="C44" s="78"/>
      <c r="D44" s="79"/>
      <c r="E44" s="80"/>
      <c r="F44" s="80"/>
      <c r="G44" s="80"/>
      <c r="H44" s="80"/>
      <c r="I44" s="4"/>
    </row>
    <row r="45" spans="1:9" ht="13.5" customHeight="1">
      <c r="A45" s="14"/>
      <c r="B45" s="78"/>
      <c r="C45" s="78"/>
      <c r="D45" s="79"/>
      <c r="E45" s="80"/>
      <c r="F45" s="80"/>
      <c r="G45" s="80"/>
      <c r="H45" s="80"/>
      <c r="I45" s="4"/>
    </row>
    <row r="46" spans="1:9" ht="13.5" customHeight="1">
      <c r="A46" s="14"/>
      <c r="B46" s="78"/>
      <c r="C46" s="78"/>
      <c r="D46" s="79"/>
      <c r="E46" s="80"/>
      <c r="F46" s="80"/>
      <c r="G46" s="80"/>
      <c r="H46" s="80"/>
      <c r="I46" s="4"/>
    </row>
    <row r="47" spans="1:9" ht="13.5" customHeight="1">
      <c r="A47" s="14"/>
      <c r="B47" s="78"/>
      <c r="C47" s="78"/>
      <c r="D47" s="79"/>
      <c r="E47" s="80"/>
      <c r="F47" s="80"/>
      <c r="G47" s="80"/>
      <c r="H47" s="80"/>
      <c r="I47" s="4"/>
    </row>
    <row r="48" spans="1:9" ht="15.75" thickBot="1">
      <c r="A48" s="58" t="s">
        <v>51</v>
      </c>
      <c r="H48" s="30"/>
      <c r="I48" s="4"/>
    </row>
    <row r="49" spans="1:15" ht="28.5" customHeight="1" thickBot="1">
      <c r="A49" s="160" t="s">
        <v>37</v>
      </c>
      <c r="B49" s="161"/>
      <c r="C49" s="162"/>
      <c r="D49" s="169"/>
      <c r="E49" s="152" t="s">
        <v>41</v>
      </c>
      <c r="F49" s="166" t="s">
        <v>68</v>
      </c>
      <c r="G49" s="167"/>
      <c r="H49" s="168"/>
      <c r="I49" s="31"/>
      <c r="J49" s="37"/>
      <c r="K49" s="37"/>
      <c r="L49" s="4"/>
      <c r="M49" s="4"/>
      <c r="N49" s="4"/>
      <c r="O49" s="4"/>
    </row>
    <row r="50" spans="1:15" ht="18.75" customHeight="1" thickBot="1">
      <c r="A50" s="163"/>
      <c r="B50" s="164"/>
      <c r="C50" s="165"/>
      <c r="D50" s="170"/>
      <c r="E50" s="153"/>
      <c r="F50" s="16" t="s">
        <v>38</v>
      </c>
      <c r="G50" s="17" t="s">
        <v>39</v>
      </c>
      <c r="H50" s="33" t="s">
        <v>40</v>
      </c>
      <c r="I50" s="31"/>
      <c r="J50" s="37"/>
      <c r="K50" s="37"/>
      <c r="L50" s="4"/>
      <c r="M50" s="4"/>
      <c r="N50" s="4"/>
      <c r="O50" s="4"/>
    </row>
    <row r="51" spans="1:15" ht="12.75" customHeight="1">
      <c r="A51" s="43" t="s">
        <v>1</v>
      </c>
      <c r="B51" s="44" t="s">
        <v>2</v>
      </c>
      <c r="C51" s="44" t="s">
        <v>3</v>
      </c>
      <c r="D51" s="44"/>
      <c r="E51" s="45">
        <f>E52+E80+E107</f>
        <v>9763113</v>
      </c>
      <c r="F51" s="45">
        <f>F52+F80+F107+F130+F135</f>
        <v>12657927</v>
      </c>
      <c r="G51" s="45">
        <f>G52+G80+G107+G130+G135</f>
        <v>13296265</v>
      </c>
      <c r="H51" s="173">
        <f>H52+H80+H107+H130+H135</f>
        <v>13913381</v>
      </c>
      <c r="I51" s="32"/>
      <c r="J51" s="32"/>
      <c r="K51" s="32"/>
      <c r="L51" s="4"/>
      <c r="M51" s="4"/>
      <c r="N51" s="4"/>
      <c r="O51" s="4"/>
    </row>
    <row r="52" spans="1:15" ht="12.75" customHeight="1">
      <c r="A52" s="52" t="s">
        <v>4</v>
      </c>
      <c r="B52" s="51" t="s">
        <v>45</v>
      </c>
      <c r="C52" s="51" t="s">
        <v>46</v>
      </c>
      <c r="D52" s="51"/>
      <c r="E52" s="53">
        <f>E53+E60+E63+E70+E75</f>
        <v>2646963</v>
      </c>
      <c r="F52" s="53">
        <f>F53+F60+F63+F70+F75</f>
        <v>2705600</v>
      </c>
      <c r="G52" s="53">
        <f>G53+G60+G63+G70+G75</f>
        <v>2986562</v>
      </c>
      <c r="H52" s="149">
        <f>H53+H60+H63+H70+H75</f>
        <v>3142932</v>
      </c>
      <c r="I52" s="32"/>
      <c r="J52" s="32"/>
      <c r="K52" s="32"/>
      <c r="L52" s="4"/>
      <c r="M52" s="4"/>
      <c r="N52" s="4"/>
      <c r="O52" s="4"/>
    </row>
    <row r="53" spans="1:15" ht="12.75" customHeight="1">
      <c r="A53" s="2" t="s">
        <v>7</v>
      </c>
      <c r="B53" s="3" t="s">
        <v>55</v>
      </c>
      <c r="C53" s="3" t="s">
        <v>9</v>
      </c>
      <c r="D53" s="15"/>
      <c r="E53" s="127">
        <f>E54+E55+E56+E57+E58+E59</f>
        <v>463474</v>
      </c>
      <c r="F53" s="127">
        <f>F54+F55+F56+F57+F58+F59</f>
        <v>493493</v>
      </c>
      <c r="G53" s="127">
        <f>G54+G55+G56+G57+G58+G59</f>
        <v>549564</v>
      </c>
      <c r="H53" s="174">
        <f>H54+H55+H56+H57+H58+H59</f>
        <v>588361</v>
      </c>
      <c r="I53" s="32"/>
      <c r="J53" s="32"/>
      <c r="K53" s="32"/>
      <c r="L53" s="4"/>
      <c r="M53" s="4"/>
      <c r="N53" s="4"/>
      <c r="O53" s="4"/>
    </row>
    <row r="54" spans="1:15" ht="12.75" customHeight="1">
      <c r="A54" s="48"/>
      <c r="B54" s="49"/>
      <c r="C54" s="54" t="s">
        <v>47</v>
      </c>
      <c r="D54" s="106">
        <v>111</v>
      </c>
      <c r="E54" s="104">
        <v>56737</v>
      </c>
      <c r="F54" s="104">
        <v>57918</v>
      </c>
      <c r="G54" s="104">
        <v>60814</v>
      </c>
      <c r="H54" s="105">
        <v>63855</v>
      </c>
      <c r="I54" s="32"/>
      <c r="J54" s="32"/>
      <c r="K54" s="32"/>
      <c r="L54" s="4"/>
      <c r="M54" s="4"/>
      <c r="N54" s="4"/>
      <c r="O54" s="4"/>
    </row>
    <row r="55" spans="1:15" ht="12.75" customHeight="1">
      <c r="A55" s="48"/>
      <c r="B55" s="49"/>
      <c r="C55" s="54" t="s">
        <v>48</v>
      </c>
      <c r="D55" s="106">
        <v>41</v>
      </c>
      <c r="E55" s="104">
        <v>327403</v>
      </c>
      <c r="F55" s="104">
        <v>373775</v>
      </c>
      <c r="G55" s="104">
        <v>390950</v>
      </c>
      <c r="H55" s="105">
        <v>423466</v>
      </c>
      <c r="I55" s="32"/>
      <c r="J55" s="32"/>
      <c r="K55" s="32"/>
      <c r="L55" s="4"/>
      <c r="M55" s="4"/>
      <c r="N55" s="4"/>
      <c r="O55" s="4"/>
    </row>
    <row r="56" spans="1:15" ht="12.75" customHeight="1">
      <c r="A56" s="48"/>
      <c r="B56" s="49"/>
      <c r="C56" s="54" t="s">
        <v>23</v>
      </c>
      <c r="D56" s="106">
        <v>41</v>
      </c>
      <c r="E56" s="104">
        <v>51950</v>
      </c>
      <c r="F56" s="104">
        <v>61800</v>
      </c>
      <c r="G56" s="104">
        <v>64800</v>
      </c>
      <c r="H56" s="105">
        <v>68040</v>
      </c>
      <c r="I56" s="32"/>
      <c r="J56" s="32"/>
      <c r="K56" s="32"/>
      <c r="L56" s="4"/>
      <c r="M56" s="4"/>
      <c r="N56" s="4"/>
      <c r="O56" s="4"/>
    </row>
    <row r="57" spans="1:15" ht="12.75" customHeight="1">
      <c r="A57" s="48"/>
      <c r="B57" s="49"/>
      <c r="C57" s="54" t="s">
        <v>49</v>
      </c>
      <c r="D57" s="106">
        <v>72</v>
      </c>
      <c r="E57" s="104">
        <v>0</v>
      </c>
      <c r="F57" s="104">
        <v>0</v>
      </c>
      <c r="G57" s="104">
        <v>0</v>
      </c>
      <c r="H57" s="105">
        <v>0</v>
      </c>
      <c r="I57" s="32"/>
      <c r="J57" s="32"/>
      <c r="K57" s="32"/>
      <c r="L57" s="4"/>
      <c r="M57" s="4"/>
      <c r="N57" s="4"/>
      <c r="O57" s="4"/>
    </row>
    <row r="58" spans="1:15" ht="12.75" customHeight="1">
      <c r="A58" s="48"/>
      <c r="B58" s="49"/>
      <c r="C58" s="54" t="s">
        <v>50</v>
      </c>
      <c r="D58" s="106">
        <v>41</v>
      </c>
      <c r="E58" s="104">
        <v>25663</v>
      </c>
      <c r="F58" s="104">
        <v>0</v>
      </c>
      <c r="G58" s="104">
        <v>33000</v>
      </c>
      <c r="H58" s="105">
        <v>33000</v>
      </c>
      <c r="I58" s="32"/>
      <c r="J58" s="32"/>
      <c r="K58" s="32"/>
      <c r="L58" s="4"/>
      <c r="M58" s="4"/>
      <c r="N58" s="4"/>
      <c r="O58" s="4"/>
    </row>
    <row r="59" spans="1:15" ht="12.75" customHeight="1">
      <c r="A59" s="48"/>
      <c r="B59" s="49"/>
      <c r="C59" s="54" t="s">
        <v>14</v>
      </c>
      <c r="D59" s="106">
        <v>46</v>
      </c>
      <c r="E59" s="104">
        <v>1721</v>
      </c>
      <c r="F59" s="104">
        <v>0</v>
      </c>
      <c r="G59" s="104">
        <v>0</v>
      </c>
      <c r="H59" s="105">
        <v>0</v>
      </c>
      <c r="I59" s="32"/>
      <c r="J59" s="32"/>
      <c r="K59" s="32"/>
      <c r="L59" s="4"/>
      <c r="M59" s="4"/>
      <c r="N59" s="4"/>
      <c r="O59" s="4"/>
    </row>
    <row r="60" spans="1:15" ht="12.75" customHeight="1">
      <c r="A60" s="128" t="s">
        <v>7</v>
      </c>
      <c r="B60" s="59" t="s">
        <v>54</v>
      </c>
      <c r="C60" s="59" t="s">
        <v>56</v>
      </c>
      <c r="D60" s="107"/>
      <c r="E60" s="126">
        <f>E61+E62</f>
        <v>1601009</v>
      </c>
      <c r="F60" s="126">
        <f>F61+F62</f>
        <v>1612307</v>
      </c>
      <c r="G60" s="126">
        <f>G61+G62</f>
        <v>1768172</v>
      </c>
      <c r="H60" s="175">
        <f>H61+H62</f>
        <v>1856581</v>
      </c>
      <c r="I60" s="32"/>
      <c r="J60" s="32"/>
      <c r="K60" s="32"/>
      <c r="L60" s="4"/>
      <c r="M60" s="4"/>
      <c r="N60" s="4"/>
      <c r="O60" s="4"/>
    </row>
    <row r="61" spans="1:15" ht="12.75" customHeight="1">
      <c r="A61" s="48"/>
      <c r="B61" s="49"/>
      <c r="C61" s="54" t="s">
        <v>71</v>
      </c>
      <c r="D61" s="106">
        <v>41</v>
      </c>
      <c r="E61" s="104">
        <v>1176127</v>
      </c>
      <c r="F61" s="104">
        <v>1185520</v>
      </c>
      <c r="G61" s="104">
        <v>1300124</v>
      </c>
      <c r="H61" s="105">
        <v>1365130</v>
      </c>
      <c r="I61" s="32"/>
      <c r="J61" s="32"/>
      <c r="K61" s="32"/>
      <c r="L61" s="4"/>
      <c r="M61" s="4"/>
      <c r="N61" s="4"/>
      <c r="O61" s="4"/>
    </row>
    <row r="62" spans="1:15" ht="12.75" customHeight="1">
      <c r="A62" s="48"/>
      <c r="B62" s="49"/>
      <c r="C62" s="54" t="s">
        <v>72</v>
      </c>
      <c r="D62" s="106">
        <v>41</v>
      </c>
      <c r="E62" s="104">
        <v>424882</v>
      </c>
      <c r="F62" s="104">
        <v>426787</v>
      </c>
      <c r="G62" s="104">
        <v>468048</v>
      </c>
      <c r="H62" s="105">
        <v>491451</v>
      </c>
      <c r="I62" s="32"/>
      <c r="J62" s="32"/>
      <c r="K62" s="32"/>
      <c r="L62" s="4"/>
      <c r="M62" s="4"/>
      <c r="N62" s="4"/>
      <c r="O62" s="4"/>
    </row>
    <row r="63" spans="1:15" ht="12.75" customHeight="1">
      <c r="A63" s="128" t="s">
        <v>7</v>
      </c>
      <c r="B63" s="59" t="s">
        <v>57</v>
      </c>
      <c r="C63" s="129" t="s">
        <v>58</v>
      </c>
      <c r="D63" s="107"/>
      <c r="E63" s="125">
        <f>E64+E65+E66+E67+E68+E69</f>
        <v>361922</v>
      </c>
      <c r="F63" s="125">
        <f>F64+F65+F66+F67+F68+F69</f>
        <v>390800</v>
      </c>
      <c r="G63" s="125">
        <f>G64+G65+G66+G67+G68+G69</f>
        <v>438886</v>
      </c>
      <c r="H63" s="176">
        <f>H64+H65+H66+H67+H68+H69</f>
        <v>456581</v>
      </c>
      <c r="I63" s="32"/>
      <c r="J63" s="32"/>
      <c r="K63" s="32"/>
      <c r="L63" s="4"/>
      <c r="M63" s="4"/>
      <c r="N63" s="4"/>
      <c r="O63" s="4"/>
    </row>
    <row r="64" spans="1:15" ht="12.75" customHeight="1">
      <c r="A64" s="48"/>
      <c r="B64" s="54"/>
      <c r="C64" s="102" t="s">
        <v>20</v>
      </c>
      <c r="D64" s="20">
        <v>41</v>
      </c>
      <c r="E64" s="103">
        <v>232424</v>
      </c>
      <c r="F64" s="104">
        <v>255720</v>
      </c>
      <c r="G64" s="104">
        <v>280227</v>
      </c>
      <c r="H64" s="105">
        <v>294238</v>
      </c>
      <c r="I64" s="32"/>
      <c r="J64" s="32"/>
      <c r="K64" s="32"/>
      <c r="L64" s="4"/>
      <c r="M64" s="4"/>
      <c r="N64" s="4"/>
      <c r="O64" s="4"/>
    </row>
    <row r="65" spans="1:15" ht="12.75" customHeight="1">
      <c r="A65" s="48"/>
      <c r="B65" s="54"/>
      <c r="C65" s="102" t="s">
        <v>21</v>
      </c>
      <c r="D65" s="20">
        <v>41</v>
      </c>
      <c r="E65" s="103">
        <v>84379</v>
      </c>
      <c r="F65" s="104">
        <v>96080</v>
      </c>
      <c r="G65" s="104">
        <v>100884</v>
      </c>
      <c r="H65" s="105">
        <v>105929</v>
      </c>
      <c r="I65" s="32"/>
      <c r="J65" s="32"/>
      <c r="K65" s="32"/>
      <c r="L65" s="4"/>
      <c r="M65" s="4"/>
      <c r="N65" s="4"/>
      <c r="O65" s="4"/>
    </row>
    <row r="66" spans="1:15" ht="12.75" customHeight="1">
      <c r="A66" s="48"/>
      <c r="B66" s="54"/>
      <c r="C66" s="102" t="s">
        <v>22</v>
      </c>
      <c r="D66" s="20">
        <v>41</v>
      </c>
      <c r="E66" s="103">
        <v>29800</v>
      </c>
      <c r="F66" s="104">
        <v>27000</v>
      </c>
      <c r="G66" s="104">
        <v>35275</v>
      </c>
      <c r="H66" s="105">
        <v>33284</v>
      </c>
      <c r="I66" s="32"/>
      <c r="J66" s="32"/>
      <c r="K66" s="32"/>
      <c r="L66" s="4"/>
      <c r="M66" s="4"/>
      <c r="N66" s="4"/>
      <c r="O66" s="4"/>
    </row>
    <row r="67" spans="1:15" ht="12.75" customHeight="1">
      <c r="A67" s="48"/>
      <c r="B67" s="54"/>
      <c r="C67" s="102" t="s">
        <v>23</v>
      </c>
      <c r="D67" s="20">
        <v>41</v>
      </c>
      <c r="E67" s="103">
        <v>12000</v>
      </c>
      <c r="F67" s="104">
        <v>12000</v>
      </c>
      <c r="G67" s="104">
        <v>12600</v>
      </c>
      <c r="H67" s="105">
        <v>13230</v>
      </c>
      <c r="I67" s="32"/>
      <c r="J67" s="32"/>
      <c r="K67" s="32"/>
      <c r="L67" s="4"/>
      <c r="M67" s="4"/>
      <c r="N67" s="4"/>
      <c r="O67" s="4"/>
    </row>
    <row r="68" spans="1:15" ht="12.75" customHeight="1">
      <c r="A68" s="48"/>
      <c r="B68" s="54"/>
      <c r="C68" s="102" t="s">
        <v>13</v>
      </c>
      <c r="D68" s="20">
        <v>41</v>
      </c>
      <c r="E68" s="103">
        <v>3319</v>
      </c>
      <c r="F68" s="104">
        <v>0</v>
      </c>
      <c r="G68" s="104">
        <v>9900</v>
      </c>
      <c r="H68" s="105">
        <v>9900</v>
      </c>
      <c r="I68" s="32"/>
      <c r="J68" s="32"/>
      <c r="K68" s="32"/>
      <c r="L68" s="4"/>
      <c r="M68" s="4"/>
      <c r="N68" s="4"/>
      <c r="O68" s="4"/>
    </row>
    <row r="69" spans="1:15" ht="12.75" customHeight="1">
      <c r="A69" s="48"/>
      <c r="B69" s="49"/>
      <c r="C69" s="102" t="s">
        <v>12</v>
      </c>
      <c r="D69" s="20">
        <v>41</v>
      </c>
      <c r="E69" s="61">
        <v>0</v>
      </c>
      <c r="F69" s="55">
        <v>0</v>
      </c>
      <c r="G69" s="55">
        <v>0</v>
      </c>
      <c r="H69" s="56">
        <v>0</v>
      </c>
      <c r="I69" s="32"/>
      <c r="J69" s="32"/>
      <c r="K69" s="32"/>
      <c r="L69" s="4"/>
      <c r="M69" s="4"/>
      <c r="N69" s="4"/>
      <c r="O69" s="4"/>
    </row>
    <row r="70" spans="1:15" ht="12.75" customHeight="1">
      <c r="A70" s="128" t="s">
        <v>7</v>
      </c>
      <c r="B70" s="59" t="s">
        <v>59</v>
      </c>
      <c r="C70" s="129" t="s">
        <v>60</v>
      </c>
      <c r="D70" s="60"/>
      <c r="E70" s="125">
        <f>E71+E72+E73+E74</f>
        <v>104433</v>
      </c>
      <c r="F70" s="125">
        <f>F71+F72+F73+F74</f>
        <v>106000</v>
      </c>
      <c r="G70" s="125">
        <f>G71+G72+G73+G74</f>
        <v>116064</v>
      </c>
      <c r="H70" s="176">
        <f>H71+H72+H73+H74</f>
        <v>121825</v>
      </c>
      <c r="I70" s="32"/>
      <c r="J70" s="32"/>
      <c r="K70" s="32"/>
      <c r="L70" s="4"/>
      <c r="M70" s="4"/>
      <c r="N70" s="4"/>
      <c r="O70" s="4"/>
    </row>
    <row r="71" spans="1:15" ht="12.75" customHeight="1">
      <c r="A71" s="48"/>
      <c r="B71" s="49"/>
      <c r="C71" s="102" t="s">
        <v>20</v>
      </c>
      <c r="D71" s="20">
        <v>41</v>
      </c>
      <c r="E71" s="61">
        <v>63765</v>
      </c>
      <c r="F71" s="55">
        <v>67992</v>
      </c>
      <c r="G71" s="55">
        <v>71392</v>
      </c>
      <c r="H71" s="56">
        <v>74962</v>
      </c>
      <c r="I71" s="32"/>
      <c r="J71" s="32"/>
      <c r="K71" s="32"/>
      <c r="L71" s="4"/>
      <c r="M71" s="4"/>
      <c r="N71" s="4"/>
      <c r="O71" s="4"/>
    </row>
    <row r="72" spans="1:15" ht="12.75" customHeight="1">
      <c r="A72" s="48"/>
      <c r="B72" s="49"/>
      <c r="C72" s="102" t="s">
        <v>21</v>
      </c>
      <c r="D72" s="20">
        <v>41</v>
      </c>
      <c r="E72" s="61">
        <v>24432</v>
      </c>
      <c r="F72" s="55">
        <v>24477</v>
      </c>
      <c r="G72" s="55">
        <v>25700</v>
      </c>
      <c r="H72" s="56">
        <v>26985</v>
      </c>
      <c r="I72" s="32"/>
      <c r="J72" s="32"/>
      <c r="K72" s="32"/>
      <c r="L72" s="4"/>
      <c r="M72" s="4"/>
      <c r="N72" s="4"/>
      <c r="O72" s="4"/>
    </row>
    <row r="73" spans="1:15" ht="12.75" customHeight="1">
      <c r="A73" s="48"/>
      <c r="B73" s="49"/>
      <c r="C73" s="102" t="s">
        <v>22</v>
      </c>
      <c r="D73" s="20">
        <v>41</v>
      </c>
      <c r="E73" s="61">
        <v>15786</v>
      </c>
      <c r="F73" s="55">
        <v>13031</v>
      </c>
      <c r="G73" s="55">
        <v>18447</v>
      </c>
      <c r="H73" s="56">
        <v>19327</v>
      </c>
      <c r="I73" s="32"/>
      <c r="J73" s="32"/>
      <c r="K73" s="32"/>
      <c r="L73" s="4"/>
      <c r="M73" s="4"/>
      <c r="N73" s="4"/>
      <c r="O73" s="4"/>
    </row>
    <row r="74" spans="1:15" ht="12.75" customHeight="1">
      <c r="A74" s="48"/>
      <c r="B74" s="49"/>
      <c r="C74" s="102" t="s">
        <v>23</v>
      </c>
      <c r="D74" s="20">
        <v>41</v>
      </c>
      <c r="E74" s="61">
        <v>450</v>
      </c>
      <c r="F74" s="55">
        <v>500</v>
      </c>
      <c r="G74" s="55">
        <v>525</v>
      </c>
      <c r="H74" s="56">
        <v>551</v>
      </c>
      <c r="I74" s="32"/>
      <c r="J74" s="32"/>
      <c r="K74" s="32"/>
      <c r="L74" s="4"/>
      <c r="M74" s="4"/>
      <c r="N74" s="4"/>
      <c r="O74" s="4"/>
    </row>
    <row r="75" spans="1:15" ht="12.75" customHeight="1">
      <c r="A75" s="128" t="s">
        <v>7</v>
      </c>
      <c r="B75" s="59" t="s">
        <v>69</v>
      </c>
      <c r="C75" s="129" t="s">
        <v>70</v>
      </c>
      <c r="D75" s="60"/>
      <c r="E75" s="125">
        <f>E76+E77+E78+E79</f>
        <v>116125</v>
      </c>
      <c r="F75" s="125">
        <f>F76+F77+F78+F79</f>
        <v>103000</v>
      </c>
      <c r="G75" s="125">
        <f>G76+G77+G78+G79</f>
        <v>113876</v>
      </c>
      <c r="H75" s="176">
        <f>H76+H77+H78+H79</f>
        <v>119584</v>
      </c>
      <c r="I75" s="32"/>
      <c r="J75" s="32"/>
      <c r="K75" s="32"/>
      <c r="L75" s="4"/>
      <c r="M75" s="4"/>
      <c r="N75" s="4"/>
      <c r="O75" s="4"/>
    </row>
    <row r="76" spans="1:15" ht="12.75" customHeight="1">
      <c r="A76" s="48"/>
      <c r="B76" s="49"/>
      <c r="C76" s="102" t="s">
        <v>20</v>
      </c>
      <c r="D76" s="20">
        <v>41</v>
      </c>
      <c r="E76" s="61">
        <v>50322</v>
      </c>
      <c r="F76" s="55">
        <v>50935</v>
      </c>
      <c r="G76" s="55">
        <v>56635</v>
      </c>
      <c r="H76" s="56">
        <v>59467</v>
      </c>
      <c r="I76" s="32"/>
      <c r="J76" s="32"/>
      <c r="K76" s="32"/>
      <c r="L76" s="4"/>
      <c r="M76" s="4"/>
      <c r="N76" s="4"/>
      <c r="O76" s="4"/>
    </row>
    <row r="77" spans="1:15" ht="12.75" customHeight="1">
      <c r="A77" s="48"/>
      <c r="B77" s="49"/>
      <c r="C77" s="102" t="s">
        <v>21</v>
      </c>
      <c r="D77" s="20">
        <v>41</v>
      </c>
      <c r="E77" s="61">
        <v>18721</v>
      </c>
      <c r="F77" s="55">
        <v>18400</v>
      </c>
      <c r="G77" s="55">
        <v>20391</v>
      </c>
      <c r="H77" s="56">
        <v>21410</v>
      </c>
      <c r="I77" s="32"/>
      <c r="J77" s="32"/>
      <c r="K77" s="32"/>
      <c r="L77" s="4"/>
      <c r="M77" s="4"/>
      <c r="N77" s="4"/>
      <c r="O77" s="4"/>
    </row>
    <row r="78" spans="1:15" ht="12.75" customHeight="1">
      <c r="A78" s="48"/>
      <c r="B78" s="49"/>
      <c r="C78" s="102" t="s">
        <v>22</v>
      </c>
      <c r="D78" s="20">
        <v>41</v>
      </c>
      <c r="E78" s="61">
        <v>9082</v>
      </c>
      <c r="F78" s="55">
        <v>5465</v>
      </c>
      <c r="G78" s="55">
        <v>7240</v>
      </c>
      <c r="H78" s="56">
        <v>7616</v>
      </c>
      <c r="I78" s="32"/>
      <c r="J78" s="32"/>
      <c r="K78" s="32"/>
      <c r="L78" s="4"/>
      <c r="M78" s="4"/>
      <c r="N78" s="4"/>
      <c r="O78" s="4"/>
    </row>
    <row r="79" spans="1:15" ht="12.75" customHeight="1">
      <c r="A79" s="48"/>
      <c r="B79" s="49"/>
      <c r="C79" s="102" t="s">
        <v>23</v>
      </c>
      <c r="D79" s="20">
        <v>41</v>
      </c>
      <c r="E79" s="61">
        <v>38000</v>
      </c>
      <c r="F79" s="55">
        <v>28200</v>
      </c>
      <c r="G79" s="55">
        <v>29610</v>
      </c>
      <c r="H79" s="56">
        <v>31091</v>
      </c>
      <c r="I79" s="32"/>
      <c r="J79" s="32"/>
      <c r="K79" s="32"/>
      <c r="L79" s="4"/>
      <c r="M79" s="4"/>
      <c r="N79" s="4"/>
      <c r="O79" s="4"/>
    </row>
    <row r="80" spans="1:15" ht="12.75" customHeight="1">
      <c r="A80" s="50" t="s">
        <v>4</v>
      </c>
      <c r="B80" s="1" t="s">
        <v>5</v>
      </c>
      <c r="C80" s="1" t="s">
        <v>6</v>
      </c>
      <c r="D80" s="18"/>
      <c r="E80" s="124">
        <f>E81+E88+E91+E98</f>
        <v>5487607</v>
      </c>
      <c r="F80" s="124">
        <f>F81+F88+F91+F98</f>
        <v>5781845</v>
      </c>
      <c r="G80" s="124">
        <f>G81+G88+G91+G98</f>
        <v>6024279</v>
      </c>
      <c r="H80" s="177">
        <f>H81+H88+H91+H98</f>
        <v>6370011</v>
      </c>
      <c r="I80" s="32"/>
      <c r="J80" s="32"/>
      <c r="K80" s="32"/>
      <c r="L80" s="4"/>
      <c r="M80" s="4"/>
      <c r="N80" s="4"/>
      <c r="O80" s="4"/>
    </row>
    <row r="81" spans="1:15" ht="12.75" customHeight="1">
      <c r="A81" s="2" t="s">
        <v>7</v>
      </c>
      <c r="B81" s="3" t="s">
        <v>8</v>
      </c>
      <c r="C81" s="3" t="s">
        <v>9</v>
      </c>
      <c r="D81" s="15"/>
      <c r="E81" s="122">
        <f>E82+E83+E84+E85+E86+E87</f>
        <v>1068673</v>
      </c>
      <c r="F81" s="122">
        <f>F82+F83+F84+F85+F86+F87</f>
        <v>1057026</v>
      </c>
      <c r="G81" s="122">
        <f>G82+G83+G84+G85+G86+G87</f>
        <v>1033076</v>
      </c>
      <c r="H81" s="123">
        <f>H82+H83+H84+H85+H86+H87</f>
        <v>1089842</v>
      </c>
      <c r="I81" s="32"/>
      <c r="J81" s="32"/>
      <c r="K81" s="32"/>
      <c r="L81" s="4"/>
      <c r="M81" s="4"/>
      <c r="N81" s="4"/>
      <c r="O81" s="4"/>
    </row>
    <row r="82" spans="1:15" ht="12.75" customHeight="1">
      <c r="A82" s="19"/>
      <c r="B82" s="9"/>
      <c r="C82" s="108" t="s">
        <v>10</v>
      </c>
      <c r="D82" s="20">
        <v>111</v>
      </c>
      <c r="E82" s="41">
        <v>962439</v>
      </c>
      <c r="F82" s="96">
        <v>936736</v>
      </c>
      <c r="G82" s="7">
        <v>982526</v>
      </c>
      <c r="H82" s="97">
        <v>1036872</v>
      </c>
      <c r="I82" s="32"/>
      <c r="J82" s="32"/>
      <c r="K82" s="32"/>
      <c r="L82" s="4"/>
      <c r="M82" s="4"/>
      <c r="N82" s="4"/>
      <c r="O82" s="4"/>
    </row>
    <row r="83" spans="1:15" ht="12.75" customHeight="1">
      <c r="A83" s="19"/>
      <c r="B83" s="10"/>
      <c r="C83" s="102" t="s">
        <v>23</v>
      </c>
      <c r="D83" s="20">
        <v>41</v>
      </c>
      <c r="E83" s="41">
        <v>32531</v>
      </c>
      <c r="F83" s="96">
        <v>120290</v>
      </c>
      <c r="G83" s="7">
        <v>40850</v>
      </c>
      <c r="H83" s="97">
        <v>43270</v>
      </c>
      <c r="I83" s="32"/>
      <c r="J83" s="32"/>
      <c r="K83" s="32"/>
      <c r="L83" s="4"/>
      <c r="M83" s="4"/>
      <c r="N83" s="4"/>
      <c r="O83" s="4"/>
    </row>
    <row r="84" spans="1:15" ht="12.75" customHeight="1">
      <c r="A84" s="19"/>
      <c r="B84" s="10"/>
      <c r="C84" s="102" t="s">
        <v>11</v>
      </c>
      <c r="D84" s="20">
        <v>72</v>
      </c>
      <c r="E84" s="41">
        <v>0</v>
      </c>
      <c r="F84" s="96"/>
      <c r="G84" s="7"/>
      <c r="H84" s="97"/>
      <c r="I84" s="32"/>
      <c r="J84" s="32"/>
      <c r="K84" s="32"/>
      <c r="L84" s="4"/>
      <c r="M84" s="4"/>
      <c r="N84" s="4"/>
      <c r="O84" s="4"/>
    </row>
    <row r="85" spans="1:15" ht="12.75" customHeight="1">
      <c r="A85" s="19"/>
      <c r="B85" s="10"/>
      <c r="C85" s="102" t="s">
        <v>12</v>
      </c>
      <c r="D85" s="20">
        <v>41</v>
      </c>
      <c r="E85" s="41">
        <v>18588</v>
      </c>
      <c r="F85" s="96"/>
      <c r="G85" s="7">
        <v>9700</v>
      </c>
      <c r="H85" s="97">
        <v>9700</v>
      </c>
      <c r="I85" s="32"/>
      <c r="J85" s="32"/>
      <c r="K85" s="32"/>
      <c r="L85" s="4"/>
      <c r="M85" s="4"/>
      <c r="N85" s="4"/>
      <c r="O85" s="4"/>
    </row>
    <row r="86" spans="1:15" ht="12.75" customHeight="1">
      <c r="A86" s="19"/>
      <c r="B86" s="10"/>
      <c r="C86" s="102" t="s">
        <v>13</v>
      </c>
      <c r="D86" s="20">
        <v>41</v>
      </c>
      <c r="E86" s="41">
        <v>49791</v>
      </c>
      <c r="F86" s="96"/>
      <c r="G86" s="7"/>
      <c r="H86" s="97"/>
      <c r="I86" s="32"/>
      <c r="J86" s="32"/>
      <c r="K86" s="32"/>
      <c r="L86" s="4"/>
      <c r="M86" s="4"/>
      <c r="N86" s="4"/>
      <c r="O86" s="4"/>
    </row>
    <row r="87" spans="1:15" ht="12.75" customHeight="1">
      <c r="A87" s="21"/>
      <c r="B87" s="11"/>
      <c r="C87" s="102" t="s">
        <v>14</v>
      </c>
      <c r="D87" s="20">
        <v>46</v>
      </c>
      <c r="E87" s="41">
        <v>5324</v>
      </c>
      <c r="F87" s="96"/>
      <c r="G87" s="7"/>
      <c r="H87" s="97"/>
      <c r="I87" s="32"/>
      <c r="J87" s="32"/>
      <c r="K87" s="32"/>
      <c r="L87" s="4"/>
      <c r="M87" s="4"/>
      <c r="N87" s="4"/>
      <c r="O87" s="4"/>
    </row>
    <row r="88" spans="1:15" ht="12.75" customHeight="1">
      <c r="A88" s="2" t="s">
        <v>7</v>
      </c>
      <c r="B88" s="3" t="s">
        <v>15</v>
      </c>
      <c r="C88" s="3" t="s">
        <v>42</v>
      </c>
      <c r="D88" s="15"/>
      <c r="E88" s="122">
        <f>E89+E90</f>
        <v>3713447</v>
      </c>
      <c r="F88" s="122">
        <f>F89+F90</f>
        <v>4015778</v>
      </c>
      <c r="G88" s="122">
        <f>G89+G90</f>
        <v>4217160</v>
      </c>
      <c r="H88" s="123">
        <f>H89+H90</f>
        <v>4462838</v>
      </c>
      <c r="I88" s="32"/>
      <c r="J88" s="38"/>
      <c r="K88" s="32"/>
      <c r="L88" s="4"/>
      <c r="M88" s="4"/>
      <c r="N88" s="4"/>
      <c r="O88" s="4"/>
    </row>
    <row r="89" spans="1:15" ht="12.75" customHeight="1">
      <c r="A89" s="19"/>
      <c r="B89" s="9"/>
      <c r="C89" s="108" t="s">
        <v>16</v>
      </c>
      <c r="D89" s="20">
        <v>111</v>
      </c>
      <c r="E89" s="41">
        <v>2687602</v>
      </c>
      <c r="F89" s="96">
        <v>2939722</v>
      </c>
      <c r="G89" s="7">
        <v>3088499</v>
      </c>
      <c r="H89" s="97">
        <v>3268173</v>
      </c>
      <c r="I89" s="32"/>
      <c r="J89" s="32"/>
      <c r="K89" s="32"/>
      <c r="L89" s="4"/>
      <c r="M89" s="4"/>
      <c r="N89" s="4"/>
      <c r="O89" s="4"/>
    </row>
    <row r="90" spans="1:15" ht="12.75" customHeight="1">
      <c r="A90" s="21"/>
      <c r="B90" s="11"/>
      <c r="C90" s="108" t="s">
        <v>17</v>
      </c>
      <c r="D90" s="20">
        <v>111</v>
      </c>
      <c r="E90" s="41">
        <v>1025845</v>
      </c>
      <c r="F90" s="96">
        <v>1076056</v>
      </c>
      <c r="G90" s="7">
        <v>1128661</v>
      </c>
      <c r="H90" s="97">
        <v>1194665</v>
      </c>
      <c r="I90" s="32"/>
      <c r="J90" s="32"/>
      <c r="K90" s="32"/>
      <c r="L90" s="4"/>
      <c r="M90" s="4"/>
      <c r="N90" s="4"/>
      <c r="O90" s="4"/>
    </row>
    <row r="91" spans="1:15" ht="12.75" customHeight="1">
      <c r="A91" s="2" t="s">
        <v>7</v>
      </c>
      <c r="B91" s="3" t="s">
        <v>18</v>
      </c>
      <c r="C91" s="3" t="s">
        <v>19</v>
      </c>
      <c r="D91" s="22"/>
      <c r="E91" s="122">
        <f>E92+E93+E94+E95+E96+E97</f>
        <v>482988</v>
      </c>
      <c r="F91" s="122">
        <f>F92+F93+F94+F95+F96+F97</f>
        <v>496000</v>
      </c>
      <c r="G91" s="122">
        <f>G92+G93+G94+G95+G96+G97</f>
        <v>550764</v>
      </c>
      <c r="H91" s="123">
        <f>H92+H93+H94+H95+H96+H97</f>
        <v>578731</v>
      </c>
      <c r="I91" s="32"/>
      <c r="J91" s="32"/>
      <c r="K91" s="32"/>
      <c r="L91" s="4"/>
      <c r="M91" s="4"/>
      <c r="N91" s="4"/>
      <c r="O91" s="4"/>
    </row>
    <row r="92" spans="1:15" ht="12.75" customHeight="1">
      <c r="A92" s="19"/>
      <c r="B92" s="9"/>
      <c r="C92" s="102" t="s">
        <v>20</v>
      </c>
      <c r="D92" s="20">
        <v>41</v>
      </c>
      <c r="E92" s="64">
        <v>236307</v>
      </c>
      <c r="F92" s="96">
        <v>251120</v>
      </c>
      <c r="G92" s="7">
        <v>263865</v>
      </c>
      <c r="H92" s="97">
        <v>278119</v>
      </c>
      <c r="I92" s="32"/>
      <c r="J92" s="32"/>
      <c r="K92" s="32"/>
      <c r="L92" s="4"/>
      <c r="M92" s="4"/>
      <c r="N92" s="4"/>
      <c r="O92" s="4"/>
    </row>
    <row r="93" spans="1:15" ht="12.75" customHeight="1">
      <c r="A93" s="19"/>
      <c r="B93" s="10"/>
      <c r="C93" s="102" t="s">
        <v>21</v>
      </c>
      <c r="D93" s="20">
        <v>41</v>
      </c>
      <c r="E93" s="64">
        <v>86071</v>
      </c>
      <c r="F93" s="96">
        <v>92066</v>
      </c>
      <c r="G93" s="7">
        <v>96656</v>
      </c>
      <c r="H93" s="97">
        <v>101977</v>
      </c>
      <c r="I93" s="32"/>
      <c r="J93" s="32"/>
      <c r="K93" s="32"/>
      <c r="L93" s="4"/>
      <c r="M93" s="4"/>
      <c r="N93" s="4"/>
      <c r="O93" s="4"/>
    </row>
    <row r="94" spans="1:15" ht="12.75" customHeight="1">
      <c r="A94" s="19"/>
      <c r="B94" s="10"/>
      <c r="C94" s="102" t="s">
        <v>22</v>
      </c>
      <c r="D94" s="20">
        <v>41</v>
      </c>
      <c r="E94" s="64">
        <v>82903</v>
      </c>
      <c r="F94" s="96">
        <v>81109</v>
      </c>
      <c r="G94" s="7">
        <v>112291</v>
      </c>
      <c r="H94" s="97">
        <v>120452</v>
      </c>
      <c r="I94" s="32"/>
      <c r="J94" s="32"/>
      <c r="K94" s="32"/>
      <c r="L94" s="4"/>
      <c r="M94" s="4"/>
      <c r="N94" s="4"/>
      <c r="O94" s="4"/>
    </row>
    <row r="95" spans="1:15" ht="12.75" customHeight="1">
      <c r="A95" s="19"/>
      <c r="B95" s="10"/>
      <c r="C95" s="102" t="s">
        <v>23</v>
      </c>
      <c r="D95" s="20">
        <v>41</v>
      </c>
      <c r="E95" s="64">
        <v>59782</v>
      </c>
      <c r="F95" s="96">
        <v>71705</v>
      </c>
      <c r="G95" s="7">
        <v>71082</v>
      </c>
      <c r="H95" s="97">
        <v>74483</v>
      </c>
      <c r="I95" s="32"/>
      <c r="J95" s="32"/>
      <c r="K95" s="32"/>
      <c r="L95" s="4"/>
      <c r="M95" s="4"/>
      <c r="N95" s="4"/>
      <c r="O95" s="4"/>
    </row>
    <row r="96" spans="1:15" ht="12.75" customHeight="1">
      <c r="A96" s="19"/>
      <c r="B96" s="10"/>
      <c r="C96" s="102" t="s">
        <v>13</v>
      </c>
      <c r="D96" s="20">
        <v>41</v>
      </c>
      <c r="E96" s="64">
        <v>0</v>
      </c>
      <c r="F96" s="96"/>
      <c r="G96" s="7">
        <v>3320</v>
      </c>
      <c r="H96" s="97">
        <v>0</v>
      </c>
      <c r="I96" s="32"/>
      <c r="J96" s="32"/>
      <c r="K96" s="32"/>
      <c r="L96" s="4"/>
      <c r="M96" s="4"/>
      <c r="N96" s="4"/>
      <c r="O96" s="4"/>
    </row>
    <row r="97" spans="1:15" ht="12.75" customHeight="1">
      <c r="A97" s="21"/>
      <c r="B97" s="11"/>
      <c r="C97" s="102" t="s">
        <v>12</v>
      </c>
      <c r="D97" s="20">
        <v>41</v>
      </c>
      <c r="E97" s="64">
        <v>17925</v>
      </c>
      <c r="F97" s="96"/>
      <c r="G97" s="7">
        <v>3550</v>
      </c>
      <c r="H97" s="97">
        <v>3700</v>
      </c>
      <c r="I97" s="32"/>
      <c r="J97" s="4"/>
      <c r="K97" s="4"/>
      <c r="L97" s="4"/>
      <c r="M97" s="4"/>
      <c r="N97" s="4"/>
      <c r="O97" s="4"/>
    </row>
    <row r="98" spans="1:15" ht="12.75" customHeight="1">
      <c r="A98" s="2" t="s">
        <v>7</v>
      </c>
      <c r="B98" s="3" t="s">
        <v>24</v>
      </c>
      <c r="C98" s="12" t="s">
        <v>25</v>
      </c>
      <c r="D98" s="23"/>
      <c r="E98" s="122">
        <f>E99+E100+E101+E102+E103+E104</f>
        <v>222499</v>
      </c>
      <c r="F98" s="122">
        <f>F99+F101+F102+F103</f>
        <v>213041</v>
      </c>
      <c r="G98" s="122">
        <f>G99+G101+G102+G103</f>
        <v>223279</v>
      </c>
      <c r="H98" s="123">
        <f>H99+H101+H102+H103</f>
        <v>238600</v>
      </c>
      <c r="I98" s="32"/>
      <c r="J98" s="4"/>
      <c r="K98" s="4"/>
      <c r="L98" s="4"/>
      <c r="M98" s="4"/>
      <c r="N98" s="4"/>
      <c r="O98" s="4"/>
    </row>
    <row r="99" spans="1:15" ht="12.75" customHeight="1">
      <c r="A99" s="19"/>
      <c r="B99" s="10"/>
      <c r="C99" s="102" t="s">
        <v>26</v>
      </c>
      <c r="D99" s="20">
        <v>111</v>
      </c>
      <c r="E99" s="41">
        <v>68882</v>
      </c>
      <c r="F99" s="96">
        <v>81247</v>
      </c>
      <c r="G99" s="7">
        <v>83853</v>
      </c>
      <c r="H99" s="97">
        <v>85545</v>
      </c>
      <c r="I99" s="32"/>
      <c r="J99" s="32"/>
      <c r="K99" s="32"/>
      <c r="L99" s="4"/>
      <c r="M99" s="35"/>
      <c r="N99" s="35"/>
      <c r="O99" s="35"/>
    </row>
    <row r="100" spans="1:15" ht="12.75" customHeight="1">
      <c r="A100" s="19"/>
      <c r="B100" s="10"/>
      <c r="C100" s="102" t="s">
        <v>43</v>
      </c>
      <c r="D100" s="13">
        <v>1318</v>
      </c>
      <c r="E100" s="41">
        <v>4875</v>
      </c>
      <c r="F100" s="96"/>
      <c r="G100" s="7"/>
      <c r="H100" s="97"/>
      <c r="I100" s="32"/>
      <c r="J100" s="32"/>
      <c r="K100" s="32"/>
      <c r="L100" s="4"/>
      <c r="M100" s="35"/>
      <c r="N100" s="35"/>
      <c r="O100" s="35"/>
    </row>
    <row r="101" spans="1:15" ht="12.75" customHeight="1">
      <c r="A101" s="19"/>
      <c r="B101" s="10"/>
      <c r="C101" s="102" t="s">
        <v>27</v>
      </c>
      <c r="D101" s="20">
        <v>111</v>
      </c>
      <c r="E101" s="41">
        <v>52603</v>
      </c>
      <c r="F101" s="96">
        <v>36878</v>
      </c>
      <c r="G101" s="7">
        <v>39162</v>
      </c>
      <c r="H101" s="97">
        <v>41573</v>
      </c>
      <c r="I101" s="32"/>
      <c r="J101" s="32"/>
      <c r="K101" s="32"/>
      <c r="L101" s="4"/>
      <c r="M101" s="35"/>
      <c r="N101" s="35"/>
      <c r="O101" s="35"/>
    </row>
    <row r="102" spans="1:15" ht="12.75" customHeight="1">
      <c r="A102" s="19"/>
      <c r="B102" s="10"/>
      <c r="C102" s="102" t="s">
        <v>28</v>
      </c>
      <c r="D102" s="20">
        <v>111</v>
      </c>
      <c r="E102" s="41">
        <v>92412</v>
      </c>
      <c r="F102" s="96">
        <v>84274</v>
      </c>
      <c r="G102" s="7">
        <v>94904</v>
      </c>
      <c r="H102" s="97">
        <v>96964</v>
      </c>
      <c r="I102" s="32"/>
      <c r="J102" s="32"/>
      <c r="K102" s="32"/>
      <c r="L102" s="4"/>
      <c r="M102" s="35"/>
      <c r="N102" s="35"/>
      <c r="O102" s="35"/>
    </row>
    <row r="103" spans="1:15" ht="12.75" customHeight="1">
      <c r="A103" s="19"/>
      <c r="B103" s="10"/>
      <c r="C103" s="110" t="s">
        <v>29</v>
      </c>
      <c r="D103" s="42">
        <v>111</v>
      </c>
      <c r="E103" s="46">
        <v>3054</v>
      </c>
      <c r="F103" s="100">
        <v>10642</v>
      </c>
      <c r="G103" s="111">
        <v>5360</v>
      </c>
      <c r="H103" s="101">
        <v>14518</v>
      </c>
      <c r="I103" s="32"/>
      <c r="J103" s="32"/>
      <c r="K103" s="32"/>
      <c r="L103" s="4"/>
      <c r="M103" s="35"/>
      <c r="N103" s="35"/>
      <c r="O103" s="35"/>
    </row>
    <row r="104" spans="1:15" ht="12.75" customHeight="1" thickBot="1">
      <c r="A104" s="24"/>
      <c r="B104" s="8"/>
      <c r="C104" s="112" t="s">
        <v>44</v>
      </c>
      <c r="D104" s="109">
        <v>1318</v>
      </c>
      <c r="E104" s="47">
        <v>673</v>
      </c>
      <c r="F104" s="113"/>
      <c r="G104" s="113"/>
      <c r="H104" s="114"/>
      <c r="I104" s="32"/>
      <c r="J104" s="32"/>
      <c r="K104" s="32"/>
      <c r="L104" s="4"/>
      <c r="M104" s="35"/>
      <c r="N104" s="35"/>
      <c r="O104" s="35"/>
    </row>
    <row r="105" spans="1:15" ht="15">
      <c r="A105" s="25"/>
      <c r="B105" s="81"/>
      <c r="C105" s="82"/>
      <c r="D105" s="83"/>
      <c r="E105" s="84"/>
      <c r="F105" s="5"/>
      <c r="G105" s="5"/>
      <c r="H105" s="85"/>
      <c r="I105" s="32"/>
      <c r="J105" s="32"/>
      <c r="K105" s="32"/>
      <c r="L105" s="4"/>
      <c r="M105" s="35"/>
      <c r="N105" s="35"/>
      <c r="O105" s="35"/>
    </row>
    <row r="106" spans="1:15" ht="15.75" thickBot="1">
      <c r="A106" s="25"/>
      <c r="B106" s="25"/>
      <c r="C106" s="25"/>
      <c r="D106" s="25"/>
      <c r="E106" s="25"/>
      <c r="F106" s="5"/>
      <c r="G106" s="6"/>
      <c r="H106" s="36"/>
      <c r="I106" s="32"/>
      <c r="J106" s="32"/>
      <c r="K106" s="32"/>
      <c r="L106" s="4"/>
      <c r="M106" s="35"/>
      <c r="N106" s="35"/>
      <c r="O106" s="35"/>
    </row>
    <row r="107" spans="1:15" ht="15">
      <c r="A107" s="63" t="s">
        <v>30</v>
      </c>
      <c r="B107" s="44" t="s">
        <v>31</v>
      </c>
      <c r="C107" s="44" t="s">
        <v>32</v>
      </c>
      <c r="D107" s="44"/>
      <c r="E107" s="45">
        <f>E108+E115+E120</f>
        <v>1628543</v>
      </c>
      <c r="F107" s="45">
        <f>F108+F115+F120+F125</f>
        <v>2273400</v>
      </c>
      <c r="G107" s="45">
        <f>G108+G115+G120+G125</f>
        <v>2388342</v>
      </c>
      <c r="H107" s="45">
        <f>H108+H115+H120+H125</f>
        <v>2503356</v>
      </c>
      <c r="I107" s="32"/>
      <c r="J107" s="32"/>
      <c r="K107" s="32"/>
      <c r="L107" s="4"/>
      <c r="M107" s="4"/>
      <c r="N107" s="4"/>
      <c r="O107" s="4"/>
    </row>
    <row r="108" spans="1:15" ht="15">
      <c r="A108" s="130" t="s">
        <v>7</v>
      </c>
      <c r="B108" s="131" t="s">
        <v>92</v>
      </c>
      <c r="C108" s="51" t="s">
        <v>61</v>
      </c>
      <c r="D108" s="51"/>
      <c r="E108" s="53">
        <f>E109+E110+E111+E112+E113+E114</f>
        <v>680968</v>
      </c>
      <c r="F108" s="51">
        <f>F109+F110+F111+F112+F113+F114</f>
        <v>687400</v>
      </c>
      <c r="G108" s="51">
        <f>G109+G110+G111+G112+G113+G114</f>
        <v>724600</v>
      </c>
      <c r="H108" s="51">
        <f>H109+H110+H111+H112+H113+H114</f>
        <v>761400</v>
      </c>
      <c r="I108" s="32"/>
      <c r="J108" s="32"/>
      <c r="K108" s="32"/>
      <c r="L108" s="4"/>
      <c r="M108" s="4"/>
      <c r="N108" s="4"/>
      <c r="O108" s="4"/>
    </row>
    <row r="109" spans="1:15" ht="15">
      <c r="A109" s="62"/>
      <c r="B109" s="54"/>
      <c r="C109" s="102" t="s">
        <v>20</v>
      </c>
      <c r="D109" s="20">
        <v>41</v>
      </c>
      <c r="E109" s="104">
        <v>373100</v>
      </c>
      <c r="F109" s="115">
        <v>394300</v>
      </c>
      <c r="G109" s="115">
        <v>416900</v>
      </c>
      <c r="H109" s="116">
        <v>439600</v>
      </c>
      <c r="I109" s="32"/>
      <c r="J109" s="32"/>
      <c r="K109" s="32"/>
      <c r="L109" s="4"/>
      <c r="M109" s="4"/>
      <c r="N109" s="4"/>
      <c r="O109" s="4"/>
    </row>
    <row r="110" spans="1:15" ht="15">
      <c r="A110" s="62"/>
      <c r="B110" s="54"/>
      <c r="C110" s="102" t="s">
        <v>21</v>
      </c>
      <c r="D110" s="20">
        <v>41</v>
      </c>
      <c r="E110" s="104">
        <v>142103</v>
      </c>
      <c r="F110" s="115">
        <v>150100</v>
      </c>
      <c r="G110" s="115">
        <v>158800</v>
      </c>
      <c r="H110" s="116">
        <v>167400</v>
      </c>
      <c r="I110" s="32"/>
      <c r="J110" s="32"/>
      <c r="K110" s="32"/>
      <c r="L110" s="4"/>
      <c r="M110" s="4"/>
      <c r="N110" s="4"/>
      <c r="O110" s="4"/>
    </row>
    <row r="111" spans="1:15" ht="15">
      <c r="A111" s="62"/>
      <c r="B111" s="54"/>
      <c r="C111" s="102" t="s">
        <v>22</v>
      </c>
      <c r="D111" s="20">
        <v>41</v>
      </c>
      <c r="E111" s="104">
        <v>55910</v>
      </c>
      <c r="F111" s="115">
        <v>67100</v>
      </c>
      <c r="G111" s="115">
        <v>63700</v>
      </c>
      <c r="H111" s="116">
        <v>67900</v>
      </c>
      <c r="I111" s="32"/>
      <c r="J111" s="32"/>
      <c r="K111" s="32"/>
      <c r="L111" s="4"/>
      <c r="M111" s="4"/>
      <c r="N111" s="4"/>
      <c r="O111" s="4"/>
    </row>
    <row r="112" spans="1:15" ht="15">
      <c r="A112" s="62"/>
      <c r="B112" s="54"/>
      <c r="C112" s="102" t="s">
        <v>23</v>
      </c>
      <c r="D112" s="20">
        <v>41</v>
      </c>
      <c r="E112" s="104">
        <v>73027</v>
      </c>
      <c r="F112" s="115">
        <v>75900</v>
      </c>
      <c r="G112" s="115">
        <v>77200</v>
      </c>
      <c r="H112" s="116">
        <v>78000</v>
      </c>
      <c r="I112" s="32"/>
      <c r="J112" s="32"/>
      <c r="K112" s="32"/>
      <c r="L112" s="4"/>
      <c r="M112" s="4"/>
      <c r="N112" s="4"/>
      <c r="O112" s="4"/>
    </row>
    <row r="113" spans="1:15" ht="15">
      <c r="A113" s="62"/>
      <c r="B113" s="54"/>
      <c r="C113" s="102" t="s">
        <v>13</v>
      </c>
      <c r="D113" s="20">
        <v>41</v>
      </c>
      <c r="E113" s="104">
        <v>36828</v>
      </c>
      <c r="F113" s="115"/>
      <c r="G113" s="115">
        <v>8000</v>
      </c>
      <c r="H113" s="116">
        <v>8500</v>
      </c>
      <c r="I113" s="32"/>
      <c r="J113" s="32"/>
      <c r="K113" s="32"/>
      <c r="L113" s="4"/>
      <c r="M113" s="4"/>
      <c r="N113" s="4"/>
      <c r="O113" s="4"/>
    </row>
    <row r="114" spans="1:15" ht="15">
      <c r="A114" s="62"/>
      <c r="B114" s="54"/>
      <c r="C114" s="102" t="s">
        <v>12</v>
      </c>
      <c r="D114" s="20">
        <v>41</v>
      </c>
      <c r="E114" s="117">
        <v>0</v>
      </c>
      <c r="F114" s="115">
        <v>0</v>
      </c>
      <c r="G114" s="115">
        <v>0</v>
      </c>
      <c r="H114" s="116">
        <v>0</v>
      </c>
      <c r="I114" s="32"/>
      <c r="J114" s="32"/>
      <c r="K114" s="32"/>
      <c r="L114" s="4"/>
      <c r="M114" s="4"/>
      <c r="N114" s="4"/>
      <c r="O114" s="4"/>
    </row>
    <row r="115" spans="1:15" ht="15">
      <c r="A115" s="130" t="s">
        <v>7</v>
      </c>
      <c r="B115" s="131" t="s">
        <v>91</v>
      </c>
      <c r="C115" s="51" t="s">
        <v>62</v>
      </c>
      <c r="D115" s="51"/>
      <c r="E115" s="53">
        <f>E116+E117+E118+E119</f>
        <v>461770</v>
      </c>
      <c r="F115" s="53">
        <f>F116+F117+F118+F119</f>
        <v>810000</v>
      </c>
      <c r="G115" s="53">
        <f>G116+G117+G118+G119</f>
        <v>1056200</v>
      </c>
      <c r="H115" s="53">
        <f>H116+H117+H118+H119</f>
        <v>1106100</v>
      </c>
      <c r="I115" s="32"/>
      <c r="J115" s="32"/>
      <c r="K115" s="32"/>
      <c r="L115" s="4"/>
      <c r="M115" s="4"/>
      <c r="N115" s="4"/>
      <c r="O115" s="4"/>
    </row>
    <row r="116" spans="1:15" ht="15">
      <c r="A116" s="62"/>
      <c r="B116" s="54"/>
      <c r="C116" s="26" t="s">
        <v>20</v>
      </c>
      <c r="D116" s="117">
        <v>41</v>
      </c>
      <c r="E116" s="104">
        <v>159132</v>
      </c>
      <c r="F116" s="115">
        <v>178928</v>
      </c>
      <c r="G116" s="115">
        <v>190953</v>
      </c>
      <c r="H116" s="116">
        <v>200500</v>
      </c>
      <c r="I116" s="32"/>
      <c r="J116" s="32"/>
      <c r="K116" s="32"/>
      <c r="L116" s="4"/>
      <c r="M116" s="4"/>
      <c r="N116" s="4"/>
      <c r="O116" s="4"/>
    </row>
    <row r="117" spans="1:15" ht="15">
      <c r="A117" s="62"/>
      <c r="B117" s="54"/>
      <c r="C117" s="26" t="s">
        <v>21</v>
      </c>
      <c r="D117" s="117">
        <v>41</v>
      </c>
      <c r="E117" s="104">
        <v>63334</v>
      </c>
      <c r="F117" s="115">
        <v>69956</v>
      </c>
      <c r="G117" s="115">
        <v>71935</v>
      </c>
      <c r="H117" s="116">
        <v>75536</v>
      </c>
      <c r="I117" s="32"/>
      <c r="J117" s="32"/>
      <c r="K117" s="32"/>
      <c r="L117" s="4"/>
      <c r="M117" s="4"/>
      <c r="N117" s="4"/>
      <c r="O117" s="4"/>
    </row>
    <row r="118" spans="1:15" ht="15">
      <c r="A118" s="62"/>
      <c r="B118" s="54"/>
      <c r="C118" s="26" t="s">
        <v>22</v>
      </c>
      <c r="D118" s="117">
        <v>41</v>
      </c>
      <c r="E118" s="104">
        <v>199139</v>
      </c>
      <c r="F118" s="115">
        <v>502376</v>
      </c>
      <c r="G118" s="115">
        <v>734812</v>
      </c>
      <c r="H118" s="116">
        <v>771564</v>
      </c>
      <c r="I118" s="32"/>
      <c r="J118" s="32"/>
      <c r="K118" s="32"/>
      <c r="L118" s="4"/>
      <c r="M118" s="4"/>
      <c r="N118" s="4"/>
      <c r="O118" s="4"/>
    </row>
    <row r="119" spans="1:15" ht="15">
      <c r="A119" s="62"/>
      <c r="B119" s="54"/>
      <c r="C119" s="26" t="s">
        <v>23</v>
      </c>
      <c r="D119" s="117">
        <v>41</v>
      </c>
      <c r="E119" s="104">
        <v>40165</v>
      </c>
      <c r="F119" s="115">
        <v>58740</v>
      </c>
      <c r="G119" s="115">
        <v>58500</v>
      </c>
      <c r="H119" s="116">
        <v>58500</v>
      </c>
      <c r="I119" s="32"/>
      <c r="J119" s="32"/>
      <c r="K119" s="32"/>
      <c r="L119" s="4"/>
      <c r="M119" s="4"/>
      <c r="N119" s="4"/>
      <c r="O119" s="4"/>
    </row>
    <row r="120" spans="1:15" ht="15">
      <c r="A120" s="2" t="s">
        <v>7</v>
      </c>
      <c r="B120" s="3" t="s">
        <v>33</v>
      </c>
      <c r="C120" s="132" t="s">
        <v>34</v>
      </c>
      <c r="D120" s="3"/>
      <c r="E120" s="122">
        <f>E121+E122+E123+E124</f>
        <v>485805</v>
      </c>
      <c r="F120" s="122">
        <f>F121+F122+F123+F124</f>
        <v>671000</v>
      </c>
      <c r="G120" s="122">
        <f>G121+G122+G123+G124</f>
        <v>533888</v>
      </c>
      <c r="H120" s="123">
        <f>H121+H122+H123+H124</f>
        <v>558559</v>
      </c>
      <c r="I120" s="32"/>
      <c r="J120" s="32"/>
      <c r="K120" s="32"/>
      <c r="L120" s="4"/>
      <c r="M120" s="32"/>
      <c r="N120" s="32"/>
      <c r="O120" s="32"/>
    </row>
    <row r="121" spans="1:15" ht="15">
      <c r="A121" s="19"/>
      <c r="B121" s="25"/>
      <c r="C121" s="26" t="s">
        <v>20</v>
      </c>
      <c r="D121" s="26">
        <v>41</v>
      </c>
      <c r="E121" s="26">
        <v>318197</v>
      </c>
      <c r="F121" s="96">
        <v>319214</v>
      </c>
      <c r="G121" s="118">
        <v>333464</v>
      </c>
      <c r="H121" s="97">
        <v>347924</v>
      </c>
      <c r="I121" s="32"/>
      <c r="J121" s="32"/>
      <c r="K121" s="32"/>
      <c r="L121" s="4"/>
      <c r="M121" s="4"/>
      <c r="N121" s="4"/>
      <c r="O121" s="4"/>
    </row>
    <row r="122" spans="1:15" ht="15">
      <c r="A122" s="19"/>
      <c r="B122" s="25"/>
      <c r="C122" s="26" t="s">
        <v>21</v>
      </c>
      <c r="D122" s="27">
        <v>41</v>
      </c>
      <c r="E122" s="27">
        <v>102637</v>
      </c>
      <c r="F122" s="98">
        <v>115834</v>
      </c>
      <c r="G122" s="119">
        <v>120349</v>
      </c>
      <c r="H122" s="99">
        <v>125911</v>
      </c>
      <c r="I122" s="32"/>
      <c r="J122" s="32"/>
      <c r="K122" s="32"/>
      <c r="L122" s="4"/>
      <c r="M122" s="4"/>
      <c r="N122" s="4"/>
      <c r="O122" s="4"/>
    </row>
    <row r="123" spans="1:15" ht="15">
      <c r="A123" s="19"/>
      <c r="B123" s="25"/>
      <c r="C123" s="26" t="s">
        <v>22</v>
      </c>
      <c r="D123" s="27">
        <v>41</v>
      </c>
      <c r="E123" s="27">
        <v>31280</v>
      </c>
      <c r="F123" s="98">
        <v>199308</v>
      </c>
      <c r="G123" s="119">
        <v>42083</v>
      </c>
      <c r="H123" s="99">
        <v>45394</v>
      </c>
      <c r="I123" s="32"/>
      <c r="J123" s="32"/>
      <c r="K123" s="32"/>
      <c r="L123" s="4"/>
      <c r="M123" s="4"/>
      <c r="N123" s="4"/>
      <c r="O123" s="4"/>
    </row>
    <row r="124" spans="1:15" ht="15.75" thickBot="1">
      <c r="A124" s="24"/>
      <c r="B124" s="28"/>
      <c r="C124" s="29" t="s">
        <v>23</v>
      </c>
      <c r="D124" s="29">
        <v>41</v>
      </c>
      <c r="E124" s="29">
        <v>33691</v>
      </c>
      <c r="F124" s="113">
        <v>36644</v>
      </c>
      <c r="G124" s="120">
        <v>37992</v>
      </c>
      <c r="H124" s="114">
        <v>39330</v>
      </c>
      <c r="I124" s="32"/>
      <c r="J124" s="32"/>
      <c r="K124" s="32"/>
      <c r="L124" s="4"/>
      <c r="M124" s="4"/>
      <c r="N124" s="4"/>
      <c r="O124" s="4"/>
    </row>
    <row r="125" spans="1:15" ht="15">
      <c r="A125" s="2" t="s">
        <v>7</v>
      </c>
      <c r="B125" s="3" t="s">
        <v>93</v>
      </c>
      <c r="C125" s="132" t="s">
        <v>94</v>
      </c>
      <c r="D125" s="3"/>
      <c r="E125" s="122">
        <f>E126+E127+E128+E129</f>
        <v>0</v>
      </c>
      <c r="F125" s="122">
        <f>F126+F127+F128+F129</f>
        <v>105000</v>
      </c>
      <c r="G125" s="122">
        <f>G126+G127+G128+G129</f>
        <v>73654</v>
      </c>
      <c r="H125" s="123">
        <f>H126+H127+H128+H129</f>
        <v>77297</v>
      </c>
      <c r="I125" s="32"/>
      <c r="J125" s="32"/>
      <c r="K125" s="32"/>
      <c r="L125" s="4"/>
      <c r="M125" s="4"/>
      <c r="N125" s="4"/>
      <c r="O125" s="4"/>
    </row>
    <row r="126" spans="1:15" ht="15">
      <c r="A126" s="19"/>
      <c r="B126" s="25"/>
      <c r="C126" s="26" t="s">
        <v>20</v>
      </c>
      <c r="D126" s="26">
        <v>41</v>
      </c>
      <c r="E126" s="26"/>
      <c r="F126" s="96">
        <v>0</v>
      </c>
      <c r="G126" s="118"/>
      <c r="H126" s="97"/>
      <c r="I126" s="32"/>
      <c r="J126" s="32"/>
      <c r="K126" s="32"/>
      <c r="L126" s="4"/>
      <c r="M126" s="4"/>
      <c r="N126" s="4"/>
      <c r="O126" s="4"/>
    </row>
    <row r="127" spans="1:15" ht="15">
      <c r="A127" s="19"/>
      <c r="B127" s="25"/>
      <c r="C127" s="26" t="s">
        <v>21</v>
      </c>
      <c r="D127" s="27">
        <v>41</v>
      </c>
      <c r="E127" s="27"/>
      <c r="F127" s="98">
        <v>567</v>
      </c>
      <c r="G127" s="119">
        <v>595</v>
      </c>
      <c r="H127" s="99">
        <v>625</v>
      </c>
      <c r="I127" s="32"/>
      <c r="J127" s="32"/>
      <c r="K127" s="32"/>
      <c r="L127" s="4"/>
      <c r="M127" s="4"/>
      <c r="N127" s="4"/>
      <c r="O127" s="4"/>
    </row>
    <row r="128" spans="1:15" ht="15">
      <c r="A128" s="19"/>
      <c r="B128" s="25"/>
      <c r="C128" s="26" t="s">
        <v>22</v>
      </c>
      <c r="D128" s="27">
        <v>41</v>
      </c>
      <c r="E128" s="27"/>
      <c r="F128" s="98">
        <v>101733</v>
      </c>
      <c r="G128" s="119">
        <v>70259</v>
      </c>
      <c r="H128" s="99">
        <v>73772</v>
      </c>
      <c r="I128" s="32"/>
      <c r="J128" s="32"/>
      <c r="K128" s="32"/>
      <c r="L128" s="4"/>
      <c r="M128" s="4"/>
      <c r="N128" s="4"/>
      <c r="O128" s="4"/>
    </row>
    <row r="129" spans="1:15" ht="15.75" thickBot="1">
      <c r="A129" s="24"/>
      <c r="B129" s="28"/>
      <c r="C129" s="27" t="s">
        <v>23</v>
      </c>
      <c r="D129" s="27">
        <v>41</v>
      </c>
      <c r="E129" s="27"/>
      <c r="F129" s="98">
        <v>2700</v>
      </c>
      <c r="G129" s="119">
        <v>2800</v>
      </c>
      <c r="H129" s="99">
        <v>2900</v>
      </c>
      <c r="I129" s="35"/>
      <c r="J129" s="32"/>
      <c r="K129" s="32"/>
      <c r="L129" s="4"/>
      <c r="M129" s="4"/>
      <c r="N129" s="4"/>
      <c r="O129" s="4"/>
    </row>
    <row r="130" spans="1:15" ht="15">
      <c r="A130" s="135" t="s">
        <v>30</v>
      </c>
      <c r="B130" s="136" t="s">
        <v>100</v>
      </c>
      <c r="C130" s="137" t="s">
        <v>97</v>
      </c>
      <c r="D130" s="137"/>
      <c r="E130" s="137"/>
      <c r="F130" s="138">
        <f>F131+F132+F133+F134</f>
        <v>73082</v>
      </c>
      <c r="G130" s="138">
        <f>G131+G132+G133+G134</f>
        <v>73082</v>
      </c>
      <c r="H130" s="138">
        <f>H131+H132+H133+H134</f>
        <v>73082</v>
      </c>
      <c r="I130" s="35"/>
      <c r="J130" s="32"/>
      <c r="K130" s="32"/>
      <c r="L130" s="4"/>
      <c r="M130" s="4"/>
      <c r="N130" s="4"/>
      <c r="O130" s="4"/>
    </row>
    <row r="131" spans="1:15" ht="15">
      <c r="A131" s="25"/>
      <c r="B131" s="139" t="s">
        <v>101</v>
      </c>
      <c r="C131" s="26" t="s">
        <v>98</v>
      </c>
      <c r="D131" s="26">
        <v>41</v>
      </c>
      <c r="E131" s="26"/>
      <c r="F131" s="96">
        <v>32154</v>
      </c>
      <c r="G131" s="96">
        <v>32154</v>
      </c>
      <c r="H131" s="96">
        <v>32154</v>
      </c>
      <c r="I131" s="35"/>
      <c r="J131" s="32"/>
      <c r="K131" s="32"/>
      <c r="L131" s="4"/>
      <c r="M131" s="4"/>
      <c r="N131" s="4"/>
      <c r="O131" s="4"/>
    </row>
    <row r="132" spans="1:15" ht="15">
      <c r="A132" s="25"/>
      <c r="B132" s="139" t="s">
        <v>102</v>
      </c>
      <c r="C132" s="26" t="s">
        <v>99</v>
      </c>
      <c r="D132" s="26">
        <v>41</v>
      </c>
      <c r="E132" s="26"/>
      <c r="F132" s="96">
        <v>34440</v>
      </c>
      <c r="G132" s="96">
        <v>34440</v>
      </c>
      <c r="H132" s="96">
        <v>34440</v>
      </c>
      <c r="I132" s="35"/>
      <c r="J132" s="32"/>
      <c r="K132" s="32"/>
      <c r="L132" s="4"/>
      <c r="M132" s="4"/>
      <c r="N132" s="4"/>
      <c r="O132" s="4"/>
    </row>
    <row r="133" spans="1:15" ht="15">
      <c r="A133" s="25"/>
      <c r="B133" s="139" t="s">
        <v>103</v>
      </c>
      <c r="C133" s="26" t="s">
        <v>104</v>
      </c>
      <c r="D133" s="26">
        <v>41</v>
      </c>
      <c r="E133" s="26"/>
      <c r="F133" s="96">
        <v>3040</v>
      </c>
      <c r="G133" s="96">
        <v>3040</v>
      </c>
      <c r="H133" s="96">
        <v>3040</v>
      </c>
      <c r="I133" s="35"/>
      <c r="J133" s="32"/>
      <c r="K133" s="32"/>
      <c r="L133" s="4"/>
      <c r="M133" s="4"/>
      <c r="N133" s="4"/>
      <c r="O133" s="4"/>
    </row>
    <row r="134" spans="1:15" ht="15">
      <c r="A134" s="25"/>
      <c r="B134" s="139" t="s">
        <v>105</v>
      </c>
      <c r="C134" s="26" t="s">
        <v>106</v>
      </c>
      <c r="D134" s="26">
        <v>41</v>
      </c>
      <c r="E134" s="26"/>
      <c r="F134" s="96">
        <v>3448</v>
      </c>
      <c r="G134" s="96">
        <v>3448</v>
      </c>
      <c r="H134" s="96">
        <v>3448</v>
      </c>
      <c r="I134" s="35"/>
      <c r="J134" s="32"/>
      <c r="K134" s="32"/>
      <c r="L134" s="4"/>
      <c r="M134" s="4"/>
      <c r="N134" s="4"/>
      <c r="O134" s="4"/>
    </row>
    <row r="135" spans="1:15" ht="15">
      <c r="A135" s="140" t="s">
        <v>30</v>
      </c>
      <c r="B135" s="136" t="s">
        <v>96</v>
      </c>
      <c r="C135" s="137" t="s">
        <v>107</v>
      </c>
      <c r="D135" s="137"/>
      <c r="E135" s="137"/>
      <c r="F135" s="138">
        <f>F136+F137+F138</f>
        <v>1824000</v>
      </c>
      <c r="G135" s="138">
        <f>G136+G137+G138</f>
        <v>1824000</v>
      </c>
      <c r="H135" s="138">
        <f>H136+H137+H138</f>
        <v>1824000</v>
      </c>
      <c r="I135" s="35"/>
      <c r="J135" s="32"/>
      <c r="K135" s="32"/>
      <c r="L135" s="4"/>
      <c r="M135" s="4"/>
      <c r="N135" s="4"/>
      <c r="O135" s="4"/>
    </row>
    <row r="136" spans="1:15" ht="15">
      <c r="A136" s="141"/>
      <c r="B136" s="25"/>
      <c r="C136" s="26" t="s">
        <v>108</v>
      </c>
      <c r="D136" s="26">
        <v>41</v>
      </c>
      <c r="E136" s="26"/>
      <c r="F136" s="96">
        <v>248865</v>
      </c>
      <c r="G136" s="96">
        <v>248865</v>
      </c>
      <c r="H136" s="96">
        <v>248865</v>
      </c>
      <c r="I136" s="35"/>
      <c r="J136" s="32"/>
      <c r="K136" s="32"/>
      <c r="L136" s="4"/>
      <c r="M136" s="4"/>
      <c r="N136" s="4"/>
      <c r="O136" s="4"/>
    </row>
    <row r="137" spans="1:15" ht="15">
      <c r="A137" s="141"/>
      <c r="B137" s="25"/>
      <c r="C137" s="26" t="s">
        <v>109</v>
      </c>
      <c r="D137" s="26">
        <v>41</v>
      </c>
      <c r="E137" s="26"/>
      <c r="F137" s="96">
        <v>657210</v>
      </c>
      <c r="G137" s="96">
        <v>657210</v>
      </c>
      <c r="H137" s="96">
        <v>657210</v>
      </c>
      <c r="I137" s="35"/>
      <c r="J137" s="32"/>
      <c r="K137" s="32"/>
      <c r="L137" s="4"/>
      <c r="M137" s="4"/>
      <c r="N137" s="4"/>
      <c r="O137" s="4"/>
    </row>
    <row r="138" spans="1:15" ht="15">
      <c r="A138" s="142"/>
      <c r="B138" s="143"/>
      <c r="C138" s="26" t="s">
        <v>110</v>
      </c>
      <c r="D138" s="26">
        <v>41</v>
      </c>
      <c r="E138" s="26"/>
      <c r="F138" s="96">
        <v>917925</v>
      </c>
      <c r="G138" s="96">
        <v>917925</v>
      </c>
      <c r="H138" s="96">
        <v>917925</v>
      </c>
      <c r="I138" s="35"/>
      <c r="J138" s="32"/>
      <c r="K138" s="32"/>
      <c r="L138" s="4"/>
      <c r="M138" s="4"/>
      <c r="N138" s="4"/>
      <c r="O138" s="4"/>
    </row>
    <row r="139" spans="1:15" ht="15">
      <c r="A139" s="25"/>
      <c r="B139" s="25"/>
      <c r="C139" s="133"/>
      <c r="D139" s="133"/>
      <c r="E139" s="133"/>
      <c r="F139" s="134"/>
      <c r="G139" s="134"/>
      <c r="H139" s="134"/>
      <c r="I139" s="35"/>
      <c r="J139" s="32"/>
      <c r="K139" s="32"/>
      <c r="L139" s="4"/>
      <c r="M139" s="4"/>
      <c r="N139" s="4"/>
      <c r="O139" s="4"/>
    </row>
    <row r="140" spans="1:15" ht="15">
      <c r="A140" s="25"/>
      <c r="B140" s="25"/>
      <c r="C140" s="133"/>
      <c r="D140" s="133"/>
      <c r="E140" s="133"/>
      <c r="F140" s="134"/>
      <c r="G140" s="134"/>
      <c r="H140" s="134"/>
      <c r="I140" s="35"/>
      <c r="J140" s="32"/>
      <c r="K140" s="32"/>
      <c r="L140" s="4"/>
      <c r="M140" s="4"/>
      <c r="N140" s="4"/>
      <c r="O140" s="4"/>
    </row>
    <row r="141" spans="5:15" ht="15.75">
      <c r="E141" s="121"/>
      <c r="F141" s="150" t="s">
        <v>35</v>
      </c>
      <c r="G141" s="150"/>
      <c r="H141" s="150"/>
      <c r="I141" s="39"/>
      <c r="J141" s="32"/>
      <c r="K141" s="32"/>
      <c r="L141" s="4"/>
      <c r="M141" s="4"/>
      <c r="N141" s="4"/>
      <c r="O141" s="4"/>
    </row>
    <row r="142" spans="1:15" ht="15.75">
      <c r="A142" s="121" t="s">
        <v>113</v>
      </c>
      <c r="B142" s="121"/>
      <c r="C142" s="121"/>
      <c r="E142" s="121"/>
      <c r="F142" s="150" t="s">
        <v>36</v>
      </c>
      <c r="G142" s="150"/>
      <c r="H142" s="150"/>
      <c r="I142" s="40"/>
      <c r="J142" s="32"/>
      <c r="K142" s="32"/>
      <c r="L142" s="4"/>
      <c r="M142" s="4"/>
      <c r="N142" s="4"/>
      <c r="O142" s="4"/>
    </row>
    <row r="143" spans="9:15" ht="15">
      <c r="I143" s="4"/>
      <c r="J143" s="4"/>
      <c r="K143" s="4"/>
      <c r="L143" s="4"/>
      <c r="M143" s="4"/>
      <c r="N143" s="4"/>
      <c r="O143" s="4"/>
    </row>
    <row r="144" spans="9:15" ht="15">
      <c r="I144" s="4"/>
      <c r="J144" s="4"/>
      <c r="K144" s="4"/>
      <c r="L144" s="4"/>
      <c r="M144" s="4"/>
      <c r="N144" s="4"/>
      <c r="O144" s="4"/>
    </row>
    <row r="145" spans="9:15" ht="15">
      <c r="I145" s="4"/>
      <c r="J145" s="4"/>
      <c r="K145" s="4"/>
      <c r="L145" s="4"/>
      <c r="M145" s="4"/>
      <c r="N145" s="4"/>
      <c r="O145" s="4"/>
    </row>
    <row r="146" spans="9:15" ht="15">
      <c r="I146" s="4"/>
      <c r="J146" s="4"/>
      <c r="K146" s="4"/>
      <c r="L146" s="4"/>
      <c r="M146" s="4"/>
      <c r="N146" s="4"/>
      <c r="O146" s="4"/>
    </row>
  </sheetData>
  <sheetProtection/>
  <mergeCells count="14">
    <mergeCell ref="A3:H3"/>
    <mergeCell ref="A1:H1"/>
    <mergeCell ref="A49:C50"/>
    <mergeCell ref="F49:H49"/>
    <mergeCell ref="D49:D50"/>
    <mergeCell ref="B11:C11"/>
    <mergeCell ref="B16:C16"/>
    <mergeCell ref="F141:H141"/>
    <mergeCell ref="B21:C21"/>
    <mergeCell ref="B22:C22"/>
    <mergeCell ref="F142:H142"/>
    <mergeCell ref="E49:E50"/>
    <mergeCell ref="B30:C30"/>
    <mergeCell ref="B23:C23"/>
  </mergeCells>
  <printOptions/>
  <pageMargins left="0.7" right="0.7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Petrekova</dc:creator>
  <cp:keywords/>
  <dc:description/>
  <cp:lastModifiedBy>Helena Macalova</cp:lastModifiedBy>
  <cp:lastPrinted>2009-12-14T11:51:41Z</cp:lastPrinted>
  <dcterms:created xsi:type="dcterms:W3CDTF">2009-10-19T09:22:23Z</dcterms:created>
  <dcterms:modified xsi:type="dcterms:W3CDTF">2009-12-14T11:52:13Z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